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Titl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</sheets>
  <definedNames/>
  <calcPr fullCalcOnLoad="1"/>
</workbook>
</file>

<file path=xl/sharedStrings.xml><?xml version="1.0" encoding="utf-8"?>
<sst xmlns="http://schemas.openxmlformats.org/spreadsheetml/2006/main" count="372" uniqueCount="116">
  <si>
    <t>FY</t>
  </si>
  <si>
    <t>FY2014</t>
  </si>
  <si>
    <t>FY2015</t>
  </si>
  <si>
    <t>FY2016</t>
  </si>
  <si>
    <t>FY2017</t>
  </si>
  <si>
    <t>FY2018</t>
  </si>
  <si>
    <t>FY2019</t>
  </si>
  <si>
    <t>N WIOA Participants</t>
  </si>
  <si>
    <t>Table 1: Number of WIOA Participants by Fiscal Year</t>
  </si>
  <si>
    <t>Sex</t>
  </si>
  <si>
    <t>Females</t>
  </si>
  <si>
    <t>Males</t>
  </si>
  <si>
    <t>Total</t>
  </si>
  <si>
    <t>WIOA N</t>
  </si>
  <si>
    <t>WIOA %</t>
  </si>
  <si>
    <t>Control %</t>
  </si>
  <si>
    <t>Control N</t>
  </si>
  <si>
    <t>Table 2: WIOA and Control Group Participants by Sex</t>
  </si>
  <si>
    <t>Age Group</t>
  </si>
  <si>
    <t>Table 3: WIOA and Control Group Participants by Age Group</t>
  </si>
  <si>
    <t>00-19</t>
  </si>
  <si>
    <t>20-24</t>
  </si>
  <si>
    <t>25-34</t>
  </si>
  <si>
    <t>35-44</t>
  </si>
  <si>
    <t>45-54</t>
  </si>
  <si>
    <t>55-Up</t>
  </si>
  <si>
    <t>Wage Group</t>
  </si>
  <si>
    <t>&lt; 4 Qtrs Worked</t>
  </si>
  <si>
    <t>4 Qtrs Worked</t>
  </si>
  <si>
    <t>Female</t>
  </si>
  <si>
    <t>Male</t>
  </si>
  <si>
    <t>Table 3a: WIOA and Control Group Participants by Sex and Age Group</t>
  </si>
  <si>
    <t>Table 4: WIOA and Control Group Participants by Wage Group</t>
  </si>
  <si>
    <t>Table 4a: WIOA and Control Group Participants by Wage Group and Qtrs Worked</t>
  </si>
  <si>
    <t>%</t>
  </si>
  <si>
    <t>Table 4b: WIOA and Control Group Participants by Sex, Wage Group and Qtrs Worked</t>
  </si>
  <si>
    <t>11 - Agriculture, Forestry, Fishing, &amp; Hunting</t>
  </si>
  <si>
    <t>21 - Mining</t>
  </si>
  <si>
    <t>23 - Construction</t>
  </si>
  <si>
    <t>31,32 &amp;,33 - Manufacturing</t>
  </si>
  <si>
    <t>42,48,49 &amp;,22 - Wholesale Trade, Transportation, Utilities, &amp; Warehousing</t>
  </si>
  <si>
    <t>44 &amp; 45 - Retail Trade</t>
  </si>
  <si>
    <t>51 - Information</t>
  </si>
  <si>
    <t>52 &amp; 53 - Financial Activities</t>
  </si>
  <si>
    <t>54, 55, &amp; 56 - Professional &amp; Business Services</t>
  </si>
  <si>
    <t>61 - Educational Services</t>
  </si>
  <si>
    <t>62 - Health Services</t>
  </si>
  <si>
    <t>71 &amp; 72 - Leisure &amp; Hospitality</t>
  </si>
  <si>
    <t>81 - Other Services</t>
  </si>
  <si>
    <t>92 - Public Administration</t>
  </si>
  <si>
    <t>99 - Unclassified</t>
  </si>
  <si>
    <t>N%</t>
  </si>
  <si>
    <t>Primary Industry</t>
  </si>
  <si>
    <t>NULL</t>
  </si>
  <si>
    <t>Totals</t>
  </si>
  <si>
    <t>Participant N</t>
  </si>
  <si>
    <t>Participant Y1N</t>
  </si>
  <si>
    <t>Participant Y2N</t>
  </si>
  <si>
    <t>Participant Y3N</t>
  </si>
  <si>
    <t>Control Group 1 N</t>
  </si>
  <si>
    <t>Control Group 1 Y1N</t>
  </si>
  <si>
    <t>Control Group 1 Y3N</t>
  </si>
  <si>
    <t>Control Group 1 Y2N</t>
  </si>
  <si>
    <t>Control Group 2 N</t>
  </si>
  <si>
    <t>Control Group 2 Y1N</t>
  </si>
  <si>
    <t>Control Group 2 Y2N</t>
  </si>
  <si>
    <t>Control Group 2 Y3N</t>
  </si>
  <si>
    <t>Table 6: Attrition Rates by Fiscal Year and Groups</t>
  </si>
  <si>
    <t>Less than $3,999</t>
  </si>
  <si>
    <t>$4,000-8,999</t>
  </si>
  <si>
    <t>$9,000-14,999</t>
  </si>
  <si>
    <t>$15,000-24,999</t>
  </si>
  <si>
    <t>$25,000-49,999</t>
  </si>
  <si>
    <t>Table 2a: WIOA Age by Sex</t>
  </si>
  <si>
    <t>Avg Age</t>
  </si>
  <si>
    <t>Group</t>
  </si>
  <si>
    <t>N</t>
  </si>
  <si>
    <t>Sum of Scores</t>
  </si>
  <si>
    <t>Expected Score</t>
  </si>
  <si>
    <t>P-Value</t>
  </si>
  <si>
    <t>Significant</t>
  </si>
  <si>
    <t>Control 1</t>
  </si>
  <si>
    <t>Participant</t>
  </si>
  <si>
    <t>No</t>
  </si>
  <si>
    <t>Control 2</t>
  </si>
  <si>
    <t>Mean</t>
  </si>
  <si>
    <t>Std. Dev.</t>
  </si>
  <si>
    <t>T-Value</t>
  </si>
  <si>
    <t>Difference</t>
  </si>
  <si>
    <t>&lt;.0001</t>
  </si>
  <si>
    <t>Yes</t>
  </si>
  <si>
    <t>Table 14: Independent Samples T-Test Three Years after WIOA Program Entry</t>
  </si>
  <si>
    <t>Table 13: Independent Samples T-Test Two Years after WIOA Program Entry</t>
  </si>
  <si>
    <t>Table 12: Independent Samples T-Test One Year after WIOA Program Entry</t>
  </si>
  <si>
    <t>Table 11: Wilcoxon Test Three Years after WIOA Program Entry</t>
  </si>
  <si>
    <t>Table 10: Wilcoxon Test Two Years after WIOA Program Entry</t>
  </si>
  <si>
    <t>Table 9: Wilcoxon Test One Year after WIOA Program Entry</t>
  </si>
  <si>
    <t>Table 8: Independent Samples T-Test One Year Prior to WIOA Program Entry</t>
  </si>
  <si>
    <t>Table 7: Wilcoxon Test One Year Prior to WIOA Program Entry</t>
  </si>
  <si>
    <t>Table 17: Independent Samples T-Test Difference Between Annual Wages Three Years after WIOA Program Entry and One Year Prior to WIOA Program Entry</t>
  </si>
  <si>
    <t>Table 16: Independent Samples T-Test Difference Between Annual Wages Two Years after WIOA Program Entry and One Year Prior to WIOA Program Entry</t>
  </si>
  <si>
    <t>Table 15: Independent Samples T-Test Difference Between Annual Wages One Year after WIOA Program Entry and One Year Prior to WIOA Program Entry</t>
  </si>
  <si>
    <t>Attrition Rate</t>
  </si>
  <si>
    <t>$50,000-$99,999</t>
  </si>
  <si>
    <t>Control 2 N</t>
  </si>
  <si>
    <t>Control 2 N %</t>
  </si>
  <si>
    <t>Control 1 N %</t>
  </si>
  <si>
    <t>Control 1 N</t>
  </si>
  <si>
    <t>Table 5: WIOA and Control Groups 1 and 2 Primary Industry</t>
  </si>
  <si>
    <t xml:space="preserve">Workforce Innovation &amp; Opportunity Act Program Evaluation for Wyoming </t>
  </si>
  <si>
    <t>Tables and figures</t>
  </si>
  <si>
    <t>Prepared by Matthew Halama, Senior Economist</t>
  </si>
  <si>
    <t>Research &amp; Planning, Wyoming Department of Workforce Services</t>
  </si>
  <si>
    <t>Prepared June 2019. Revised for publication August 2020.</t>
  </si>
  <si>
    <t>URL for this report: https://doe.state.wy.us/LMI/wioa_evaluation.pdf</t>
  </si>
  <si>
    <t>Other program evaluations: https://doe.state.wy.us/lmi/outcomes.htm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</si>
</sst>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58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58" applyNumberFormat="1" applyFont="1" applyBorder="1" applyAlignment="1">
      <alignment/>
    </xf>
    <xf numFmtId="164" fontId="0" fillId="0" borderId="0" xfId="58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0" xfId="58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2" xfId="5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164" fontId="34" fillId="0" borderId="10" xfId="58" applyNumberFormat="1" applyFont="1" applyBorder="1" applyAlignment="1">
      <alignment horizontal="center"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5" fontId="0" fillId="0" borderId="0" xfId="44" applyNumberFormat="1" applyFont="1" applyAlignment="1">
      <alignment/>
    </xf>
    <xf numFmtId="0" fontId="0" fillId="0" borderId="15" xfId="0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4" fillId="0" borderId="0" xfId="0" applyFont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0" xfId="0" applyFont="1" applyAlignment="1">
      <alignment horizontal="left"/>
    </xf>
    <xf numFmtId="0" fontId="34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28" fillId="0" borderId="0" xfId="52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/wioa_evaluation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ht="15">
      <c r="A1" s="36" t="s">
        <v>109</v>
      </c>
    </row>
    <row r="3" ht="15">
      <c r="A3" t="s">
        <v>110</v>
      </c>
    </row>
    <row r="5" ht="15">
      <c r="A5" s="35" t="s">
        <v>111</v>
      </c>
    </row>
    <row r="6" ht="15">
      <c r="A6" s="35" t="s">
        <v>112</v>
      </c>
    </row>
    <row r="7" ht="15">
      <c r="A7" s="35" t="s">
        <v>113</v>
      </c>
    </row>
    <row r="8" ht="15">
      <c r="A8" s="37" t="s">
        <v>114</v>
      </c>
    </row>
    <row r="9" ht="15">
      <c r="A9" s="35" t="s">
        <v>115</v>
      </c>
    </row>
  </sheetData>
  <sheetProtection/>
  <hyperlinks>
    <hyperlink ref="A8" r:id="rId1" display="https://doe.state.wy.us/LMI/wioa_evaluation.pdf"/>
  </hyperlinks>
  <printOptions/>
  <pageMargins left="0.7" right="0.7" top="0.75" bottom="0.75" header="0.3" footer="0.3"/>
  <pageSetup horizontalDpi="1200" verticalDpi="12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140625" style="0" customWidth="1"/>
    <col min="3" max="3" width="13.57421875" style="0" customWidth="1"/>
    <col min="4" max="4" width="14.7109375" style="0" customWidth="1"/>
    <col min="6" max="6" width="10.57421875" style="0" customWidth="1"/>
  </cols>
  <sheetData>
    <row r="1" spans="1:6" ht="15">
      <c r="A1" s="29" t="s">
        <v>96</v>
      </c>
      <c r="B1" s="29"/>
      <c r="C1" s="29"/>
      <c r="D1" s="29"/>
      <c r="E1" s="29"/>
      <c r="F1" s="29"/>
    </row>
    <row r="2" spans="1:6" ht="15">
      <c r="A2" s="26" t="s">
        <v>75</v>
      </c>
      <c r="B2" s="26" t="s">
        <v>76</v>
      </c>
      <c r="C2" s="26" t="s">
        <v>77</v>
      </c>
      <c r="D2" s="26" t="s">
        <v>78</v>
      </c>
      <c r="E2" s="26" t="s">
        <v>79</v>
      </c>
      <c r="F2" s="26" t="s">
        <v>80</v>
      </c>
    </row>
    <row r="3" spans="1:4" ht="15">
      <c r="A3" t="s">
        <v>81</v>
      </c>
      <c r="B3">
        <v>31894</v>
      </c>
      <c r="C3">
        <v>513626347</v>
      </c>
      <c r="D3">
        <v>512759838</v>
      </c>
    </row>
    <row r="4" spans="1:6" ht="15">
      <c r="A4" t="s">
        <v>82</v>
      </c>
      <c r="B4">
        <v>259</v>
      </c>
      <c r="C4">
        <v>3297434</v>
      </c>
      <c r="D4">
        <v>4163943</v>
      </c>
      <c r="E4" t="s">
        <v>89</v>
      </c>
      <c r="F4" s="26" t="s">
        <v>90</v>
      </c>
    </row>
    <row r="6" spans="1:4" ht="15">
      <c r="A6" t="s">
        <v>84</v>
      </c>
      <c r="B6">
        <v>31877</v>
      </c>
      <c r="C6">
        <v>513101475</v>
      </c>
      <c r="D6">
        <v>512215575</v>
      </c>
    </row>
    <row r="7" spans="1:6" ht="15">
      <c r="A7" t="s">
        <v>82</v>
      </c>
      <c r="B7">
        <v>259</v>
      </c>
      <c r="C7">
        <v>3275841</v>
      </c>
      <c r="D7">
        <v>4161741.5</v>
      </c>
      <c r="E7" t="s">
        <v>89</v>
      </c>
      <c r="F7" s="26" t="s">
        <v>90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00390625" style="0" customWidth="1"/>
    <col min="3" max="3" width="13.8515625" style="0" customWidth="1"/>
    <col min="4" max="4" width="14.57421875" style="0" customWidth="1"/>
    <col min="6" max="6" width="10.57421875" style="0" customWidth="1"/>
  </cols>
  <sheetData>
    <row r="1" spans="1:6" ht="15">
      <c r="A1" s="29" t="s">
        <v>95</v>
      </c>
      <c r="B1" s="29"/>
      <c r="C1" s="29"/>
      <c r="D1" s="29"/>
      <c r="E1" s="29"/>
      <c r="F1" s="29"/>
    </row>
    <row r="2" spans="1:6" ht="15">
      <c r="A2" s="26" t="s">
        <v>75</v>
      </c>
      <c r="B2" s="26" t="s">
        <v>76</v>
      </c>
      <c r="C2" s="26" t="s">
        <v>77</v>
      </c>
      <c r="D2" s="26" t="s">
        <v>78</v>
      </c>
      <c r="E2" s="26" t="s">
        <v>79</v>
      </c>
      <c r="F2" s="26" t="s">
        <v>80</v>
      </c>
    </row>
    <row r="3" spans="1:4" ht="15">
      <c r="A3" t="s">
        <v>81</v>
      </c>
      <c r="B3">
        <v>15326</v>
      </c>
      <c r="C3">
        <v>118575135</v>
      </c>
      <c r="D3">
        <v>118485306</v>
      </c>
    </row>
    <row r="4" spans="1:6" ht="15">
      <c r="A4" t="s">
        <v>82</v>
      </c>
      <c r="B4">
        <v>135</v>
      </c>
      <c r="C4">
        <v>953856</v>
      </c>
      <c r="D4">
        <v>1043685</v>
      </c>
      <c r="E4">
        <v>0.041</v>
      </c>
      <c r="F4" s="26" t="s">
        <v>90</v>
      </c>
    </row>
    <row r="6" spans="1:4" ht="15">
      <c r="A6" t="s">
        <v>84</v>
      </c>
      <c r="B6">
        <v>15507</v>
      </c>
      <c r="C6">
        <v>121385118</v>
      </c>
      <c r="D6">
        <v>121288001</v>
      </c>
    </row>
    <row r="7" spans="1:6" ht="15">
      <c r="A7" t="s">
        <v>82</v>
      </c>
      <c r="B7">
        <v>135</v>
      </c>
      <c r="C7">
        <v>958785</v>
      </c>
      <c r="D7">
        <v>1055902.5</v>
      </c>
      <c r="E7">
        <v>0.0315</v>
      </c>
      <c r="F7" s="26" t="s">
        <v>90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H47" sqref="H47"/>
    </sheetView>
  </sheetViews>
  <sheetFormatPr defaultColWidth="9.140625" defaultRowHeight="15"/>
  <cols>
    <col min="1" max="1" width="10.7109375" style="0" customWidth="1"/>
    <col min="3" max="3" width="13.7109375" style="0" customWidth="1"/>
    <col min="4" max="4" width="15.7109375" style="0" customWidth="1"/>
    <col min="6" max="6" width="10.8515625" style="0" customWidth="1"/>
  </cols>
  <sheetData>
    <row r="1" spans="1:6" ht="15">
      <c r="A1" s="29" t="s">
        <v>94</v>
      </c>
      <c r="B1" s="29"/>
      <c r="C1" s="29"/>
      <c r="D1" s="29"/>
      <c r="E1" s="29"/>
      <c r="F1" s="29"/>
    </row>
    <row r="2" spans="1:6" ht="15">
      <c r="A2" s="26" t="s">
        <v>75</v>
      </c>
      <c r="B2" s="26" t="s">
        <v>76</v>
      </c>
      <c r="C2" s="26" t="s">
        <v>77</v>
      </c>
      <c r="D2" s="26" t="s">
        <v>78</v>
      </c>
      <c r="E2" s="26" t="s">
        <v>79</v>
      </c>
      <c r="F2" s="26" t="s">
        <v>80</v>
      </c>
    </row>
    <row r="3" spans="1:4" ht="15">
      <c r="A3" t="s">
        <v>81</v>
      </c>
      <c r="B3">
        <v>3227</v>
      </c>
      <c r="C3">
        <v>5257813</v>
      </c>
      <c r="D3">
        <v>5258396.5</v>
      </c>
    </row>
    <row r="4" spans="1:6" ht="15">
      <c r="A4" t="s">
        <v>82</v>
      </c>
      <c r="B4">
        <v>31</v>
      </c>
      <c r="C4">
        <v>51098</v>
      </c>
      <c r="D4">
        <v>50514.5</v>
      </c>
      <c r="E4">
        <v>0.4555</v>
      </c>
      <c r="F4" s="26" t="s">
        <v>83</v>
      </c>
    </row>
    <row r="6" spans="1:4" ht="15">
      <c r="A6" t="s">
        <v>84</v>
      </c>
      <c r="B6">
        <v>3270</v>
      </c>
      <c r="C6">
        <v>5400439</v>
      </c>
      <c r="D6">
        <v>5398770</v>
      </c>
    </row>
    <row r="7" spans="1:6" ht="15">
      <c r="A7" t="s">
        <v>82</v>
      </c>
      <c r="B7">
        <v>31</v>
      </c>
      <c r="C7">
        <v>49512</v>
      </c>
      <c r="D7">
        <v>51181</v>
      </c>
      <c r="E7">
        <v>0.376</v>
      </c>
      <c r="F7" s="26" t="s">
        <v>83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1.421875" style="0" customWidth="1"/>
    <col min="2" max="2" width="12.28125" style="0" customWidth="1"/>
    <col min="6" max="6" width="10.7109375" style="0" customWidth="1"/>
  </cols>
  <sheetData>
    <row r="1" spans="1:8" ht="15">
      <c r="A1" s="29" t="s">
        <v>93</v>
      </c>
      <c r="B1" s="29"/>
      <c r="C1" s="29"/>
      <c r="D1" s="29"/>
      <c r="E1" s="29"/>
      <c r="F1" s="29"/>
      <c r="G1" s="29"/>
      <c r="H1" s="29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31894</v>
      </c>
      <c r="C3">
        <v>23059.8</v>
      </c>
      <c r="D3">
        <v>19607.6</v>
      </c>
    </row>
    <row r="4" spans="1:4" ht="15">
      <c r="A4" t="s">
        <v>82</v>
      </c>
      <c r="B4">
        <v>259</v>
      </c>
      <c r="C4">
        <v>16227.7</v>
      </c>
      <c r="D4">
        <v>13573</v>
      </c>
    </row>
    <row r="5" spans="1:6" ht="15">
      <c r="A5" t="s">
        <v>88</v>
      </c>
      <c r="C5">
        <v>6832.2</v>
      </c>
      <c r="D5">
        <v>19566.6</v>
      </c>
      <c r="E5">
        <v>5.6</v>
      </c>
      <c r="F5" s="26" t="s">
        <v>90</v>
      </c>
    </row>
    <row r="7" spans="1:4" ht="15">
      <c r="A7" t="s">
        <v>84</v>
      </c>
      <c r="B7">
        <v>31877</v>
      </c>
      <c r="C7">
        <v>23196.3</v>
      </c>
      <c r="D7">
        <v>19652.2</v>
      </c>
    </row>
    <row r="8" spans="1:4" ht="15">
      <c r="A8" t="s">
        <v>82</v>
      </c>
      <c r="B8">
        <v>259</v>
      </c>
      <c r="C8">
        <v>16227.7</v>
      </c>
      <c r="D8">
        <v>13573</v>
      </c>
    </row>
    <row r="9" spans="1:6" ht="15">
      <c r="A9" t="s">
        <v>88</v>
      </c>
      <c r="C9">
        <v>6968.7</v>
      </c>
      <c r="D9">
        <v>19610.9</v>
      </c>
      <c r="E9">
        <v>5.7</v>
      </c>
      <c r="F9" s="26" t="s">
        <v>90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:F9"/>
    </sheetView>
  </sheetViews>
  <sheetFormatPr defaultColWidth="9.140625" defaultRowHeight="15"/>
  <cols>
    <col min="1" max="1" width="11.421875" style="0" customWidth="1"/>
  </cols>
  <sheetData>
    <row r="1" spans="1:8" ht="15">
      <c r="A1" s="29" t="s">
        <v>92</v>
      </c>
      <c r="B1" s="29"/>
      <c r="C1" s="29"/>
      <c r="D1" s="29"/>
      <c r="E1" s="29"/>
      <c r="F1" s="29"/>
      <c r="G1" s="29"/>
      <c r="H1" s="29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15326</v>
      </c>
      <c r="C3">
        <v>27529.5</v>
      </c>
      <c r="D3">
        <v>22910.5</v>
      </c>
    </row>
    <row r="4" spans="1:4" ht="15">
      <c r="A4" t="s">
        <v>82</v>
      </c>
      <c r="B4">
        <v>135</v>
      </c>
      <c r="C4">
        <v>24434.3</v>
      </c>
      <c r="D4">
        <v>22256.9</v>
      </c>
    </row>
    <row r="5" spans="1:6" ht="15">
      <c r="A5" t="s">
        <v>88</v>
      </c>
      <c r="C5">
        <v>3095.3</v>
      </c>
      <c r="D5">
        <v>22904.9</v>
      </c>
      <c r="E5">
        <v>1.61</v>
      </c>
      <c r="F5" s="26" t="s">
        <v>83</v>
      </c>
    </row>
    <row r="7" spans="1:4" ht="15">
      <c r="A7" t="s">
        <v>84</v>
      </c>
      <c r="B7">
        <v>15507</v>
      </c>
      <c r="C7">
        <v>27794.4</v>
      </c>
      <c r="D7">
        <v>23136.1</v>
      </c>
    </row>
    <row r="8" spans="1:4" ht="15">
      <c r="A8" t="s">
        <v>82</v>
      </c>
      <c r="B8">
        <v>135</v>
      </c>
      <c r="C8">
        <v>24434.3</v>
      </c>
      <c r="D8">
        <v>22256.9</v>
      </c>
    </row>
    <row r="9" spans="1:6" ht="15">
      <c r="A9" t="s">
        <v>88</v>
      </c>
      <c r="C9">
        <v>3360.1</v>
      </c>
      <c r="D9">
        <v>23128.7</v>
      </c>
      <c r="E9">
        <v>1.75</v>
      </c>
      <c r="F9" s="26" t="s">
        <v>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11.421875" style="0" customWidth="1"/>
  </cols>
  <sheetData>
    <row r="1" spans="1:8" ht="15">
      <c r="A1" s="29" t="s">
        <v>91</v>
      </c>
      <c r="B1" s="29"/>
      <c r="C1" s="29"/>
      <c r="D1" s="29"/>
      <c r="E1" s="29"/>
      <c r="F1" s="29"/>
      <c r="G1" s="29"/>
      <c r="H1" s="29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3227</v>
      </c>
      <c r="C3">
        <v>23523.7</v>
      </c>
      <c r="D3">
        <v>17827.7</v>
      </c>
    </row>
    <row r="4" spans="1:4" ht="15">
      <c r="A4" t="s">
        <v>82</v>
      </c>
      <c r="B4">
        <v>31</v>
      </c>
      <c r="C4">
        <v>25770.3</v>
      </c>
      <c r="D4">
        <v>21540.6</v>
      </c>
    </row>
    <row r="5" spans="1:6" ht="15">
      <c r="A5" t="s">
        <v>88</v>
      </c>
      <c r="C5">
        <v>-2246.5</v>
      </c>
      <c r="D5">
        <v>17865.4</v>
      </c>
      <c r="E5">
        <v>-0.58</v>
      </c>
      <c r="F5" s="26" t="s">
        <v>83</v>
      </c>
    </row>
    <row r="7" spans="1:4" ht="15">
      <c r="A7" t="s">
        <v>84</v>
      </c>
      <c r="B7">
        <v>3270</v>
      </c>
      <c r="C7">
        <v>25104.2</v>
      </c>
      <c r="D7">
        <v>19121.6</v>
      </c>
    </row>
    <row r="8" spans="1:4" ht="15">
      <c r="A8" t="s">
        <v>82</v>
      </c>
      <c r="B8">
        <v>31</v>
      </c>
      <c r="C8">
        <v>25770.3</v>
      </c>
      <c r="D8">
        <v>21540.6</v>
      </c>
    </row>
    <row r="9" spans="1:6" ht="15">
      <c r="A9" t="s">
        <v>88</v>
      </c>
      <c r="C9">
        <v>-666</v>
      </c>
      <c r="D9">
        <v>19145</v>
      </c>
      <c r="E9">
        <v>-0.17</v>
      </c>
      <c r="F9" s="26" t="s">
        <v>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1.421875" style="0" customWidth="1"/>
    <col min="6" max="6" width="9.8515625" style="0" customWidth="1"/>
  </cols>
  <sheetData>
    <row r="1" spans="1:8" ht="30" customHeight="1">
      <c r="A1" s="34" t="s">
        <v>101</v>
      </c>
      <c r="B1" s="34"/>
      <c r="C1" s="34"/>
      <c r="D1" s="34"/>
      <c r="E1" s="34"/>
      <c r="F1" s="34"/>
      <c r="G1" s="34"/>
      <c r="H1" s="34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31894</v>
      </c>
      <c r="C3">
        <v>4595.9</v>
      </c>
      <c r="D3">
        <v>12164.4</v>
      </c>
    </row>
    <row r="4" spans="1:4" ht="15">
      <c r="A4" t="s">
        <v>82</v>
      </c>
      <c r="B4">
        <v>259</v>
      </c>
      <c r="C4">
        <v>-211.9</v>
      </c>
      <c r="D4">
        <v>15305.3</v>
      </c>
    </row>
    <row r="5" spans="1:6" ht="15">
      <c r="A5" t="s">
        <v>88</v>
      </c>
      <c r="C5">
        <v>4807.8</v>
      </c>
      <c r="D5">
        <v>12192.8</v>
      </c>
      <c r="E5">
        <v>6.32</v>
      </c>
      <c r="F5" s="26" t="s">
        <v>90</v>
      </c>
    </row>
    <row r="7" spans="1:4" ht="15">
      <c r="A7" t="s">
        <v>84</v>
      </c>
      <c r="B7">
        <v>31877</v>
      </c>
      <c r="C7">
        <v>4645.5</v>
      </c>
      <c r="D7">
        <v>12031</v>
      </c>
    </row>
    <row r="8" spans="1:4" ht="15">
      <c r="A8" t="s">
        <v>82</v>
      </c>
      <c r="B8">
        <v>259</v>
      </c>
      <c r="C8">
        <v>-211.9</v>
      </c>
      <c r="D8">
        <v>15305.3</v>
      </c>
    </row>
    <row r="9" spans="1:6" ht="15">
      <c r="A9" t="s">
        <v>88</v>
      </c>
      <c r="C9">
        <v>4857.4</v>
      </c>
      <c r="D9">
        <v>12060.9</v>
      </c>
      <c r="E9">
        <v>6.46</v>
      </c>
      <c r="F9" s="26" t="s">
        <v>90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1.421875" style="0" customWidth="1"/>
    <col min="6" max="6" width="9.8515625" style="0" customWidth="1"/>
  </cols>
  <sheetData>
    <row r="1" spans="1:8" ht="41.25" customHeight="1">
      <c r="A1" s="34" t="s">
        <v>100</v>
      </c>
      <c r="B1" s="34"/>
      <c r="C1" s="34"/>
      <c r="D1" s="34"/>
      <c r="E1" s="34"/>
      <c r="F1" s="34"/>
      <c r="G1" s="34"/>
      <c r="H1" s="34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15326</v>
      </c>
      <c r="C3">
        <v>5715.1</v>
      </c>
      <c r="D3">
        <v>14587.7</v>
      </c>
    </row>
    <row r="4" spans="1:4" ht="15">
      <c r="A4" t="s">
        <v>82</v>
      </c>
      <c r="B4">
        <v>135</v>
      </c>
      <c r="C4">
        <v>4539</v>
      </c>
      <c r="D4">
        <v>22559.2</v>
      </c>
    </row>
    <row r="5" spans="1:6" ht="15">
      <c r="A5" t="s">
        <v>88</v>
      </c>
      <c r="C5">
        <v>1176.1</v>
      </c>
      <c r="D5">
        <v>14675.4</v>
      </c>
      <c r="E5">
        <v>0.93</v>
      </c>
      <c r="F5" s="26" t="s">
        <v>83</v>
      </c>
    </row>
    <row r="7" spans="1:4" ht="15">
      <c r="A7" t="s">
        <v>84</v>
      </c>
      <c r="B7">
        <v>15507</v>
      </c>
      <c r="C7">
        <v>5881</v>
      </c>
      <c r="D7">
        <v>14409.7</v>
      </c>
    </row>
    <row r="8" spans="1:4" ht="15">
      <c r="A8" t="s">
        <v>82</v>
      </c>
      <c r="B8">
        <v>135</v>
      </c>
      <c r="C8">
        <v>4539</v>
      </c>
      <c r="D8">
        <v>22559.2</v>
      </c>
    </row>
    <row r="9" spans="1:6" ht="15">
      <c r="A9" t="s">
        <v>88</v>
      </c>
      <c r="C9">
        <v>1342</v>
      </c>
      <c r="D9">
        <v>14499</v>
      </c>
      <c r="E9">
        <v>1.07</v>
      </c>
      <c r="F9" s="26" t="s">
        <v>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1.421875" style="0" customWidth="1"/>
  </cols>
  <sheetData>
    <row r="1" spans="1:8" ht="34.5" customHeight="1">
      <c r="A1" s="34" t="s">
        <v>99</v>
      </c>
      <c r="B1" s="34"/>
      <c r="C1" s="34"/>
      <c r="D1" s="34"/>
      <c r="E1" s="34"/>
      <c r="F1" s="34"/>
      <c r="G1" s="34"/>
      <c r="H1" s="34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3227</v>
      </c>
      <c r="C3">
        <v>6406.6</v>
      </c>
      <c r="D3">
        <v>14063.6</v>
      </c>
    </row>
    <row r="4" spans="1:4" ht="15">
      <c r="A4" t="s">
        <v>82</v>
      </c>
      <c r="B4">
        <v>31</v>
      </c>
      <c r="C4">
        <v>9817.3</v>
      </c>
      <c r="D4">
        <v>27020.1</v>
      </c>
    </row>
    <row r="5" spans="1:6" ht="15">
      <c r="A5" t="s">
        <v>88</v>
      </c>
      <c r="C5">
        <v>-3410.8</v>
      </c>
      <c r="D5">
        <v>14236.9</v>
      </c>
      <c r="E5">
        <v>-1.33</v>
      </c>
      <c r="F5" s="26" t="s">
        <v>83</v>
      </c>
    </row>
    <row r="7" spans="1:4" ht="15">
      <c r="A7" t="s">
        <v>84</v>
      </c>
      <c r="B7">
        <v>3270</v>
      </c>
      <c r="C7">
        <v>7572.4</v>
      </c>
      <c r="D7">
        <v>14658.7</v>
      </c>
    </row>
    <row r="8" spans="1:4" ht="15">
      <c r="A8" t="s">
        <v>82</v>
      </c>
      <c r="B8">
        <v>31</v>
      </c>
      <c r="C8">
        <v>9817.3</v>
      </c>
      <c r="D8">
        <v>27020.1</v>
      </c>
    </row>
    <row r="9" spans="1:6" ht="15">
      <c r="A9" t="s">
        <v>88</v>
      </c>
      <c r="C9">
        <v>-2245</v>
      </c>
      <c r="D9">
        <v>14817.7</v>
      </c>
      <c r="E9">
        <v>-0.84</v>
      </c>
      <c r="F9" s="26" t="s">
        <v>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9.28125" style="0" customWidth="1"/>
    <col min="3" max="3" width="12.140625" style="0" customWidth="1"/>
  </cols>
  <sheetData>
    <row r="1" spans="1:4" ht="15">
      <c r="A1" s="29" t="s">
        <v>8</v>
      </c>
      <c r="B1" s="29"/>
      <c r="C1" s="29"/>
      <c r="D1" s="29"/>
    </row>
    <row r="2" spans="1:3" ht="15">
      <c r="A2" s="16" t="s">
        <v>0</v>
      </c>
      <c r="B2" s="17" t="s">
        <v>7</v>
      </c>
      <c r="C2" s="17" t="s">
        <v>34</v>
      </c>
    </row>
    <row r="3" spans="1:3" ht="15">
      <c r="A3" t="s">
        <v>1</v>
      </c>
      <c r="B3" s="1">
        <v>6</v>
      </c>
      <c r="C3" s="5">
        <f>B3/$B$9</f>
        <v>0.012875536480686695</v>
      </c>
    </row>
    <row r="4" spans="1:3" ht="15">
      <c r="A4" t="s">
        <v>2</v>
      </c>
      <c r="B4" s="1">
        <v>41</v>
      </c>
      <c r="C4" s="5">
        <f aca="true" t="shared" si="0" ref="C4:C9">B4/$B$9</f>
        <v>0.08798283261802575</v>
      </c>
    </row>
    <row r="5" spans="1:3" ht="15">
      <c r="A5" t="s">
        <v>3</v>
      </c>
      <c r="B5" s="1">
        <v>155</v>
      </c>
      <c r="C5" s="5">
        <f t="shared" si="0"/>
        <v>0.33261802575107297</v>
      </c>
    </row>
    <row r="6" spans="1:3" ht="15">
      <c r="A6" t="s">
        <v>4</v>
      </c>
      <c r="B6" s="1">
        <v>180</v>
      </c>
      <c r="C6" s="5">
        <f t="shared" si="0"/>
        <v>0.38626609442060084</v>
      </c>
    </row>
    <row r="7" spans="1:3" ht="15">
      <c r="A7" t="s">
        <v>5</v>
      </c>
      <c r="B7" s="1">
        <v>78</v>
      </c>
      <c r="C7" s="5">
        <f t="shared" si="0"/>
        <v>0.16738197424892703</v>
      </c>
    </row>
    <row r="8" spans="1:3" ht="15">
      <c r="A8" t="s">
        <v>6</v>
      </c>
      <c r="B8" s="1">
        <v>6</v>
      </c>
      <c r="C8" s="5">
        <f t="shared" si="0"/>
        <v>0.012875536480686695</v>
      </c>
    </row>
    <row r="9" spans="1:3" ht="15">
      <c r="A9" s="13" t="s">
        <v>12</v>
      </c>
      <c r="B9" s="14">
        <f>SUM(B3:B8)</f>
        <v>466</v>
      </c>
      <c r="C9" s="15">
        <f t="shared" si="0"/>
        <v>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5" sqref="D25"/>
    </sheetView>
  </sheetViews>
  <sheetFormatPr defaultColWidth="9.140625" defaultRowHeight="15"/>
  <cols>
    <col min="4" max="4" width="10.421875" style="0" customWidth="1"/>
    <col min="5" max="5" width="10.00390625" style="0" customWidth="1"/>
  </cols>
  <sheetData>
    <row r="1" spans="1:5" ht="15">
      <c r="A1" s="30" t="s">
        <v>17</v>
      </c>
      <c r="B1" s="30"/>
      <c r="C1" s="30"/>
      <c r="D1" s="30"/>
      <c r="E1" s="30"/>
    </row>
    <row r="2" spans="1:5" ht="15">
      <c r="A2" s="16" t="s">
        <v>9</v>
      </c>
      <c r="B2" s="16" t="s">
        <v>13</v>
      </c>
      <c r="C2" s="16" t="s">
        <v>14</v>
      </c>
      <c r="D2" s="16" t="s">
        <v>16</v>
      </c>
      <c r="E2" s="16" t="s">
        <v>15</v>
      </c>
    </row>
    <row r="3" spans="1:5" ht="15">
      <c r="A3" t="s">
        <v>10</v>
      </c>
      <c r="B3">
        <v>265</v>
      </c>
      <c r="C3" s="2">
        <f>B3/B5</f>
        <v>0.5686695278969958</v>
      </c>
      <c r="D3">
        <v>29680</v>
      </c>
      <c r="E3" s="2">
        <f>D3/D5</f>
        <v>0.5686695278969958</v>
      </c>
    </row>
    <row r="4" spans="1:5" ht="15">
      <c r="A4" t="s">
        <v>11</v>
      </c>
      <c r="B4">
        <v>201</v>
      </c>
      <c r="C4" s="2">
        <f>B4/B5</f>
        <v>0.4313304721030043</v>
      </c>
      <c r="D4">
        <v>22512</v>
      </c>
      <c r="E4" s="2">
        <f>D4/D5</f>
        <v>0.4313304721030043</v>
      </c>
    </row>
    <row r="5" spans="1:5" ht="15">
      <c r="A5" s="3" t="s">
        <v>12</v>
      </c>
      <c r="B5" s="3">
        <v>466</v>
      </c>
      <c r="C5" s="4">
        <f>B5/B5</f>
        <v>1</v>
      </c>
      <c r="D5" s="3">
        <f>SUM(D3:D4)</f>
        <v>52192</v>
      </c>
      <c r="E5" s="4">
        <f>D5/D5</f>
        <v>1</v>
      </c>
    </row>
    <row r="7" spans="1:5" ht="15">
      <c r="A7" s="30" t="s">
        <v>73</v>
      </c>
      <c r="B7" s="30"/>
      <c r="C7" s="30"/>
      <c r="D7" s="23"/>
      <c r="E7" s="23"/>
    </row>
    <row r="8" spans="1:3" ht="15">
      <c r="A8" s="16" t="s">
        <v>9</v>
      </c>
      <c r="B8" s="16" t="s">
        <v>13</v>
      </c>
      <c r="C8" s="16" t="s">
        <v>74</v>
      </c>
    </row>
    <row r="9" spans="1:3" ht="15">
      <c r="A9" t="s">
        <v>10</v>
      </c>
      <c r="B9">
        <v>265</v>
      </c>
      <c r="C9">
        <v>31</v>
      </c>
    </row>
    <row r="10" spans="1:3" ht="15">
      <c r="A10" t="s">
        <v>11</v>
      </c>
      <c r="B10">
        <v>201</v>
      </c>
      <c r="C10">
        <v>33</v>
      </c>
    </row>
    <row r="11" spans="1:2" ht="15">
      <c r="A11" s="3" t="s">
        <v>12</v>
      </c>
      <c r="B11" s="3">
        <v>466</v>
      </c>
    </row>
  </sheetData>
  <sheetProtection/>
  <mergeCells count="2">
    <mergeCell ref="A1:E1"/>
    <mergeCell ref="A7:C7"/>
  </mergeCells>
  <printOptions/>
  <pageMargins left="0.7" right="0.7" top="0.75" bottom="0.75" header="0.3" footer="0.3"/>
  <pageSetup horizontalDpi="600" verticalDpi="600" orientation="portrait" r:id="rId1"/>
  <ignoredErrors>
    <ignoredError sqref="D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0.8515625" style="0" customWidth="1"/>
    <col min="2" max="2" width="10.7109375" style="0" customWidth="1"/>
    <col min="3" max="3" width="10.57421875" style="0" customWidth="1"/>
    <col min="4" max="4" width="10.8515625" style="0" customWidth="1"/>
    <col min="5" max="5" width="11.57421875" style="0" customWidth="1"/>
  </cols>
  <sheetData>
    <row r="1" spans="1:5" ht="15">
      <c r="A1" s="29" t="s">
        <v>19</v>
      </c>
      <c r="B1" s="29"/>
      <c r="C1" s="29"/>
      <c r="D1" s="29"/>
      <c r="E1" s="29"/>
    </row>
    <row r="2" spans="1:5" ht="15">
      <c r="A2" s="18" t="s">
        <v>18</v>
      </c>
      <c r="B2" s="19" t="s">
        <v>13</v>
      </c>
      <c r="C2" s="19" t="s">
        <v>14</v>
      </c>
      <c r="D2" s="19" t="s">
        <v>16</v>
      </c>
      <c r="E2" s="19" t="s">
        <v>15</v>
      </c>
    </row>
    <row r="3" spans="1:5" ht="15">
      <c r="A3" t="s">
        <v>20</v>
      </c>
      <c r="B3" s="1">
        <v>62</v>
      </c>
      <c r="C3" s="5">
        <f>B3/$B$9</f>
        <v>0.13304721030042918</v>
      </c>
      <c r="D3" s="1">
        <v>6944</v>
      </c>
      <c r="E3" s="5">
        <f>D3/$D$9</f>
        <v>0.13304721030042918</v>
      </c>
    </row>
    <row r="4" spans="1:5" ht="15">
      <c r="A4" t="s">
        <v>21</v>
      </c>
      <c r="B4" s="1">
        <v>108</v>
      </c>
      <c r="C4" s="5">
        <f aca="true" t="shared" si="0" ref="C4:C9">B4/$B$9</f>
        <v>0.2317596566523605</v>
      </c>
      <c r="D4" s="1">
        <v>12096</v>
      </c>
      <c r="E4" s="5">
        <f aca="true" t="shared" si="1" ref="E4:E9">D4/$D$9</f>
        <v>0.2317596566523605</v>
      </c>
    </row>
    <row r="5" spans="1:5" ht="15">
      <c r="A5" t="s">
        <v>22</v>
      </c>
      <c r="B5" s="1">
        <v>130</v>
      </c>
      <c r="C5" s="5">
        <f t="shared" si="0"/>
        <v>0.27896995708154504</v>
      </c>
      <c r="D5" s="1">
        <v>14560</v>
      </c>
      <c r="E5" s="5">
        <f t="shared" si="1"/>
        <v>0.27896995708154504</v>
      </c>
    </row>
    <row r="6" spans="1:5" ht="15">
      <c r="A6" t="s">
        <v>23</v>
      </c>
      <c r="B6" s="1">
        <v>77</v>
      </c>
      <c r="C6" s="5">
        <f t="shared" si="0"/>
        <v>0.16523605150214593</v>
      </c>
      <c r="D6" s="1">
        <v>8624</v>
      </c>
      <c r="E6" s="5">
        <f t="shared" si="1"/>
        <v>0.16523605150214593</v>
      </c>
    </row>
    <row r="7" spans="1:5" ht="15">
      <c r="A7" t="s">
        <v>24</v>
      </c>
      <c r="B7" s="1">
        <v>57</v>
      </c>
      <c r="C7" s="5">
        <f t="shared" si="0"/>
        <v>0.1223175965665236</v>
      </c>
      <c r="D7" s="1">
        <v>6384</v>
      </c>
      <c r="E7" s="5">
        <f t="shared" si="1"/>
        <v>0.1223175965665236</v>
      </c>
    </row>
    <row r="8" spans="1:5" ht="15">
      <c r="A8" t="s">
        <v>25</v>
      </c>
      <c r="B8" s="1">
        <v>32</v>
      </c>
      <c r="C8" s="5">
        <f t="shared" si="0"/>
        <v>0.06866952789699571</v>
      </c>
      <c r="D8" s="1">
        <v>3584</v>
      </c>
      <c r="E8" s="5">
        <f t="shared" si="1"/>
        <v>0.06866952789699571</v>
      </c>
    </row>
    <row r="9" spans="1:5" ht="15">
      <c r="A9" s="13" t="s">
        <v>12</v>
      </c>
      <c r="B9" s="14">
        <f>SUM(B3:B8)</f>
        <v>466</v>
      </c>
      <c r="C9" s="15">
        <f t="shared" si="0"/>
        <v>1</v>
      </c>
      <c r="D9" s="14">
        <f>SUM(D3:D8)</f>
        <v>52192</v>
      </c>
      <c r="E9" s="15">
        <f t="shared" si="1"/>
        <v>1</v>
      </c>
    </row>
    <row r="12" spans="1:6" ht="15">
      <c r="A12" s="29" t="s">
        <v>31</v>
      </c>
      <c r="B12" s="29"/>
      <c r="C12" s="29"/>
      <c r="D12" s="29"/>
      <c r="E12" s="29"/>
      <c r="F12" s="29"/>
    </row>
    <row r="13" spans="1:6" ht="15">
      <c r="A13" s="18" t="s">
        <v>9</v>
      </c>
      <c r="B13" s="18" t="s">
        <v>18</v>
      </c>
      <c r="C13" s="19" t="s">
        <v>13</v>
      </c>
      <c r="D13" s="19" t="s">
        <v>14</v>
      </c>
      <c r="E13" s="19" t="s">
        <v>16</v>
      </c>
      <c r="F13" s="19" t="s">
        <v>15</v>
      </c>
    </row>
    <row r="14" spans="1:6" ht="15">
      <c r="A14" t="s">
        <v>29</v>
      </c>
      <c r="B14" t="s">
        <v>20</v>
      </c>
      <c r="C14" s="1">
        <v>30</v>
      </c>
      <c r="D14" s="5">
        <f>C14/$B$9</f>
        <v>0.06437768240343347</v>
      </c>
      <c r="E14" s="1">
        <v>3360</v>
      </c>
      <c r="F14" s="5">
        <f>E14/$D$9</f>
        <v>0.06437768240343347</v>
      </c>
    </row>
    <row r="15" spans="2:6" ht="15">
      <c r="B15" t="s">
        <v>21</v>
      </c>
      <c r="C15" s="1">
        <v>74</v>
      </c>
      <c r="D15" s="5">
        <f aca="true" t="shared" si="2" ref="D15:D20">C15/$B$9</f>
        <v>0.15879828326180256</v>
      </c>
      <c r="E15" s="1">
        <v>8288</v>
      </c>
      <c r="F15" s="5">
        <f aca="true" t="shared" si="3" ref="F15:F20">E15/$D$9</f>
        <v>0.15879828326180256</v>
      </c>
    </row>
    <row r="16" spans="2:6" ht="15">
      <c r="B16" t="s">
        <v>22</v>
      </c>
      <c r="C16" s="1">
        <v>79</v>
      </c>
      <c r="D16" s="5">
        <f t="shared" si="2"/>
        <v>0.16952789699570817</v>
      </c>
      <c r="E16" s="1">
        <v>8848</v>
      </c>
      <c r="F16" s="5">
        <f t="shared" si="3"/>
        <v>0.16952789699570817</v>
      </c>
    </row>
    <row r="17" spans="2:6" ht="15">
      <c r="B17" t="s">
        <v>23</v>
      </c>
      <c r="C17" s="1">
        <v>40</v>
      </c>
      <c r="D17" s="5">
        <f t="shared" si="2"/>
        <v>0.08583690987124463</v>
      </c>
      <c r="E17" s="1">
        <v>4480</v>
      </c>
      <c r="F17" s="5">
        <f t="shared" si="3"/>
        <v>0.08583690987124463</v>
      </c>
    </row>
    <row r="18" spans="2:6" ht="15">
      <c r="B18" t="s">
        <v>24</v>
      </c>
      <c r="C18" s="1">
        <v>28</v>
      </c>
      <c r="D18" s="5">
        <f t="shared" si="2"/>
        <v>0.060085836909871244</v>
      </c>
      <c r="E18" s="1">
        <v>3136</v>
      </c>
      <c r="F18" s="5">
        <f t="shared" si="3"/>
        <v>0.060085836909871244</v>
      </c>
    </row>
    <row r="19" spans="2:6" ht="15">
      <c r="B19" t="s">
        <v>25</v>
      </c>
      <c r="C19" s="1">
        <v>14</v>
      </c>
      <c r="D19" s="5">
        <f t="shared" si="2"/>
        <v>0.030042918454935622</v>
      </c>
      <c r="E19" s="1">
        <v>1568</v>
      </c>
      <c r="F19" s="5">
        <f t="shared" si="3"/>
        <v>0.030042918454935622</v>
      </c>
    </row>
    <row r="20" spans="2:6" ht="15">
      <c r="B20" s="13" t="s">
        <v>12</v>
      </c>
      <c r="C20" s="14">
        <f>SUM(C14:C19)</f>
        <v>265</v>
      </c>
      <c r="D20" s="15">
        <f t="shared" si="2"/>
        <v>0.5686695278969958</v>
      </c>
      <c r="E20" s="14">
        <f>SUM(E14:E19)</f>
        <v>29680</v>
      </c>
      <c r="F20" s="15">
        <f t="shared" si="3"/>
        <v>0.5686695278969958</v>
      </c>
    </row>
    <row r="22" spans="1:6" ht="15">
      <c r="A22" t="s">
        <v>30</v>
      </c>
      <c r="B22" t="s">
        <v>20</v>
      </c>
      <c r="C22" s="1">
        <v>32</v>
      </c>
      <c r="D22" s="5">
        <f>C22/$B$9</f>
        <v>0.06866952789699571</v>
      </c>
      <c r="E22" s="1">
        <v>3584</v>
      </c>
      <c r="F22" s="5">
        <f>E22/$D$9</f>
        <v>0.06866952789699571</v>
      </c>
    </row>
    <row r="23" spans="2:6" ht="15">
      <c r="B23" t="s">
        <v>21</v>
      </c>
      <c r="C23" s="1">
        <v>34</v>
      </c>
      <c r="D23" s="5">
        <f aca="true" t="shared" si="4" ref="D23:D28">C23/$B$9</f>
        <v>0.07296137339055794</v>
      </c>
      <c r="E23" s="1">
        <v>3808</v>
      </c>
      <c r="F23" s="5">
        <f aca="true" t="shared" si="5" ref="F23:F28">E23/$D$9</f>
        <v>0.07296137339055794</v>
      </c>
    </row>
    <row r="24" spans="2:6" ht="15">
      <c r="B24" t="s">
        <v>22</v>
      </c>
      <c r="C24" s="1">
        <v>51</v>
      </c>
      <c r="D24" s="5">
        <f t="shared" si="4"/>
        <v>0.10944206008583691</v>
      </c>
      <c r="E24" s="1">
        <v>5712</v>
      </c>
      <c r="F24" s="5">
        <f t="shared" si="5"/>
        <v>0.10944206008583691</v>
      </c>
    </row>
    <row r="25" spans="2:6" ht="15">
      <c r="B25" t="s">
        <v>23</v>
      </c>
      <c r="C25" s="1">
        <v>37</v>
      </c>
      <c r="D25" s="5">
        <f t="shared" si="4"/>
        <v>0.07939914163090128</v>
      </c>
      <c r="E25" s="1">
        <v>4144</v>
      </c>
      <c r="F25" s="5">
        <f t="shared" si="5"/>
        <v>0.07939914163090128</v>
      </c>
    </row>
    <row r="26" spans="2:6" ht="15">
      <c r="B26" t="s">
        <v>24</v>
      </c>
      <c r="C26" s="1">
        <v>29</v>
      </c>
      <c r="D26" s="5">
        <f t="shared" si="4"/>
        <v>0.06223175965665236</v>
      </c>
      <c r="E26" s="1">
        <v>3248</v>
      </c>
      <c r="F26" s="5">
        <f t="shared" si="5"/>
        <v>0.06223175965665236</v>
      </c>
    </row>
    <row r="27" spans="2:6" ht="15">
      <c r="B27" t="s">
        <v>25</v>
      </c>
      <c r="C27" s="1">
        <v>18</v>
      </c>
      <c r="D27" s="5">
        <f t="shared" si="4"/>
        <v>0.03862660944206009</v>
      </c>
      <c r="E27" s="1">
        <v>2016</v>
      </c>
      <c r="F27" s="5">
        <f t="shared" si="5"/>
        <v>0.03862660944206009</v>
      </c>
    </row>
    <row r="28" spans="2:6" ht="15">
      <c r="B28" s="13" t="s">
        <v>12</v>
      </c>
      <c r="C28" s="14">
        <f>SUM(C22:C27)</f>
        <v>201</v>
      </c>
      <c r="D28" s="15">
        <f t="shared" si="4"/>
        <v>0.4313304721030043</v>
      </c>
      <c r="E28" s="14">
        <f>SUM(E22:E27)</f>
        <v>22512</v>
      </c>
      <c r="F28" s="15">
        <f t="shared" si="5"/>
        <v>0.4313304721030043</v>
      </c>
    </row>
  </sheetData>
  <sheetProtection/>
  <mergeCells count="2">
    <mergeCell ref="A1:E1"/>
    <mergeCell ref="A12:F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7.7109375" style="0" customWidth="1"/>
    <col min="2" max="2" width="15.8515625" style="0" customWidth="1"/>
    <col min="3" max="3" width="10.57421875" style="0" customWidth="1"/>
    <col min="4" max="5" width="10.8515625" style="0" customWidth="1"/>
  </cols>
  <sheetData>
    <row r="1" spans="2:6" ht="15">
      <c r="B1" s="29" t="s">
        <v>32</v>
      </c>
      <c r="C1" s="29"/>
      <c r="D1" s="29"/>
      <c r="E1" s="29"/>
      <c r="F1" s="29"/>
    </row>
    <row r="2" spans="2:6" ht="15">
      <c r="B2" s="18" t="s">
        <v>26</v>
      </c>
      <c r="C2" s="18" t="s">
        <v>13</v>
      </c>
      <c r="D2" s="18" t="s">
        <v>14</v>
      </c>
      <c r="E2" s="18" t="s">
        <v>16</v>
      </c>
      <c r="F2" s="18" t="s">
        <v>15</v>
      </c>
    </row>
    <row r="3" spans="2:6" ht="15">
      <c r="B3" s="20" t="s">
        <v>68</v>
      </c>
      <c r="C3">
        <v>118</v>
      </c>
      <c r="D3" s="2">
        <f aca="true" t="shared" si="0" ref="D3:D9">C3/$C$9</f>
        <v>0.2532188841201717</v>
      </c>
      <c r="E3">
        <v>13216</v>
      </c>
      <c r="F3" s="2">
        <f aca="true" t="shared" si="1" ref="F3:F9">E3/$E$9</f>
        <v>0.2532188841201717</v>
      </c>
    </row>
    <row r="4" spans="2:6" ht="15">
      <c r="B4" s="20" t="s">
        <v>69</v>
      </c>
      <c r="C4">
        <v>83</v>
      </c>
      <c r="D4" s="2">
        <f t="shared" si="0"/>
        <v>0.1781115879828326</v>
      </c>
      <c r="E4">
        <v>9296</v>
      </c>
      <c r="F4" s="2">
        <f t="shared" si="1"/>
        <v>0.1781115879828326</v>
      </c>
    </row>
    <row r="5" spans="2:6" ht="15">
      <c r="B5" s="20" t="s">
        <v>70</v>
      </c>
      <c r="C5">
        <v>88</v>
      </c>
      <c r="D5" s="2">
        <f t="shared" si="0"/>
        <v>0.1888412017167382</v>
      </c>
      <c r="E5">
        <v>9856</v>
      </c>
      <c r="F5" s="2">
        <f t="shared" si="1"/>
        <v>0.1888412017167382</v>
      </c>
    </row>
    <row r="6" spans="2:6" ht="15">
      <c r="B6" s="20" t="s">
        <v>71</v>
      </c>
      <c r="C6">
        <v>90</v>
      </c>
      <c r="D6" s="2">
        <f t="shared" si="0"/>
        <v>0.19313304721030042</v>
      </c>
      <c r="E6">
        <v>10080</v>
      </c>
      <c r="F6" s="2">
        <f t="shared" si="1"/>
        <v>0.19313304721030042</v>
      </c>
    </row>
    <row r="7" spans="2:6" ht="15">
      <c r="B7" s="20" t="s">
        <v>72</v>
      </c>
      <c r="C7">
        <v>68</v>
      </c>
      <c r="D7" s="2">
        <f t="shared" si="0"/>
        <v>0.1459227467811159</v>
      </c>
      <c r="E7">
        <v>7616</v>
      </c>
      <c r="F7" s="2">
        <f t="shared" si="1"/>
        <v>0.1459227467811159</v>
      </c>
    </row>
    <row r="8" spans="2:6" ht="15">
      <c r="B8" t="s">
        <v>103</v>
      </c>
      <c r="C8">
        <v>19</v>
      </c>
      <c r="D8" s="2">
        <f t="shared" si="0"/>
        <v>0.0407725321888412</v>
      </c>
      <c r="E8">
        <v>2128</v>
      </c>
      <c r="F8" s="2">
        <f t="shared" si="1"/>
        <v>0.0407725321888412</v>
      </c>
    </row>
    <row r="9" spans="2:6" ht="15">
      <c r="B9" s="3" t="s">
        <v>12</v>
      </c>
      <c r="C9" s="3">
        <f>SUM(C3:C8)</f>
        <v>466</v>
      </c>
      <c r="D9" s="4">
        <f t="shared" si="0"/>
        <v>1</v>
      </c>
      <c r="E9" s="3">
        <f>SUM(E3:E8)</f>
        <v>52192</v>
      </c>
      <c r="F9" s="4">
        <f t="shared" si="1"/>
        <v>1</v>
      </c>
    </row>
    <row r="10" spans="1:5" ht="15">
      <c r="A10" s="7"/>
      <c r="B10" s="7"/>
      <c r="C10" s="8"/>
      <c r="D10" s="7"/>
      <c r="E10" s="8"/>
    </row>
    <row r="11" spans="2:10" ht="15">
      <c r="B11" s="33" t="s">
        <v>33</v>
      </c>
      <c r="C11" s="33"/>
      <c r="D11" s="33"/>
      <c r="E11" s="33"/>
      <c r="F11" s="33"/>
      <c r="G11" s="33"/>
      <c r="H11" s="33"/>
      <c r="I11" s="33"/>
      <c r="J11" s="33"/>
    </row>
    <row r="12" spans="1:10" ht="15">
      <c r="A12" s="7"/>
      <c r="B12" s="18"/>
      <c r="C12" s="31" t="s">
        <v>27</v>
      </c>
      <c r="D12" s="31"/>
      <c r="E12" s="31"/>
      <c r="F12" s="31"/>
      <c r="G12" s="32" t="s">
        <v>28</v>
      </c>
      <c r="H12" s="31"/>
      <c r="I12" s="31"/>
      <c r="J12" s="31"/>
    </row>
    <row r="13" spans="1:10" ht="15">
      <c r="A13" s="7"/>
      <c r="B13" s="18" t="s">
        <v>26</v>
      </c>
      <c r="C13" s="18" t="s">
        <v>13</v>
      </c>
      <c r="D13" s="18" t="s">
        <v>14</v>
      </c>
      <c r="E13" s="18" t="s">
        <v>16</v>
      </c>
      <c r="F13" s="18" t="s">
        <v>15</v>
      </c>
      <c r="G13" s="21" t="s">
        <v>13</v>
      </c>
      <c r="H13" s="18" t="s">
        <v>14</v>
      </c>
      <c r="I13" s="18" t="s">
        <v>16</v>
      </c>
      <c r="J13" s="18" t="s">
        <v>15</v>
      </c>
    </row>
    <row r="14" spans="2:10" ht="15">
      <c r="B14" s="20" t="s">
        <v>68</v>
      </c>
      <c r="C14">
        <v>100</v>
      </c>
      <c r="D14" s="2">
        <f aca="true" t="shared" si="2" ref="D14:D20">C14/$C$9</f>
        <v>0.2145922746781116</v>
      </c>
      <c r="E14">
        <v>11200</v>
      </c>
      <c r="F14" s="2">
        <f aca="true" t="shared" si="3" ref="F14:F20">E14/$E$9</f>
        <v>0.2145922746781116</v>
      </c>
      <c r="G14" s="6">
        <v>18</v>
      </c>
      <c r="H14" s="8">
        <f aca="true" t="shared" si="4" ref="H14:H20">G14/$C$9</f>
        <v>0.03862660944206009</v>
      </c>
      <c r="I14" s="7">
        <v>2016</v>
      </c>
      <c r="J14" s="8">
        <f aca="true" t="shared" si="5" ref="J14:J20">I14/$E$9</f>
        <v>0.03862660944206009</v>
      </c>
    </row>
    <row r="15" spans="2:10" ht="15">
      <c r="B15" s="20" t="s">
        <v>69</v>
      </c>
      <c r="C15">
        <v>35</v>
      </c>
      <c r="D15" s="2">
        <f t="shared" si="2"/>
        <v>0.07510729613733906</v>
      </c>
      <c r="E15">
        <v>3920</v>
      </c>
      <c r="F15" s="2">
        <f t="shared" si="3"/>
        <v>0.07510729613733906</v>
      </c>
      <c r="G15" s="6">
        <v>48</v>
      </c>
      <c r="H15" s="8">
        <f t="shared" si="4"/>
        <v>0.10300429184549356</v>
      </c>
      <c r="I15" s="7">
        <v>5376</v>
      </c>
      <c r="J15" s="8">
        <f t="shared" si="5"/>
        <v>0.10300429184549356</v>
      </c>
    </row>
    <row r="16" spans="2:10" ht="15">
      <c r="B16" s="20" t="s">
        <v>70</v>
      </c>
      <c r="C16">
        <v>22</v>
      </c>
      <c r="D16" s="2">
        <f t="shared" si="2"/>
        <v>0.04721030042918455</v>
      </c>
      <c r="E16">
        <v>2464</v>
      </c>
      <c r="F16" s="2">
        <f t="shared" si="3"/>
        <v>0.04721030042918455</v>
      </c>
      <c r="G16" s="6">
        <v>66</v>
      </c>
      <c r="H16" s="8">
        <f t="shared" si="4"/>
        <v>0.14163090128755365</v>
      </c>
      <c r="I16" s="7">
        <v>7392</v>
      </c>
      <c r="J16" s="8">
        <f t="shared" si="5"/>
        <v>0.14163090128755365</v>
      </c>
    </row>
    <row r="17" spans="2:10" ht="15">
      <c r="B17" s="20" t="s">
        <v>71</v>
      </c>
      <c r="C17">
        <v>4</v>
      </c>
      <c r="D17" s="2">
        <f t="shared" si="2"/>
        <v>0.008583690987124463</v>
      </c>
      <c r="E17">
        <v>448</v>
      </c>
      <c r="F17" s="2">
        <f t="shared" si="3"/>
        <v>0.008583690987124463</v>
      </c>
      <c r="G17" s="6">
        <v>86</v>
      </c>
      <c r="H17" s="8">
        <f t="shared" si="4"/>
        <v>0.18454935622317598</v>
      </c>
      <c r="I17" s="7">
        <v>9632</v>
      </c>
      <c r="J17" s="8">
        <f t="shared" si="5"/>
        <v>0.18454935622317598</v>
      </c>
    </row>
    <row r="18" spans="2:10" ht="15">
      <c r="B18" s="20" t="s">
        <v>72</v>
      </c>
      <c r="C18">
        <v>6</v>
      </c>
      <c r="D18" s="2">
        <f t="shared" si="2"/>
        <v>0.012875536480686695</v>
      </c>
      <c r="E18">
        <v>672</v>
      </c>
      <c r="F18" s="2">
        <f t="shared" si="3"/>
        <v>0.012875536480686695</v>
      </c>
      <c r="G18" s="6">
        <v>62</v>
      </c>
      <c r="H18" s="8">
        <f t="shared" si="4"/>
        <v>0.13304721030042918</v>
      </c>
      <c r="I18" s="7">
        <v>6944</v>
      </c>
      <c r="J18" s="8">
        <f t="shared" si="5"/>
        <v>0.13304721030042918</v>
      </c>
    </row>
    <row r="19" spans="2:10" ht="15">
      <c r="B19" t="s">
        <v>103</v>
      </c>
      <c r="C19" s="9">
        <v>0</v>
      </c>
      <c r="D19" s="10">
        <f t="shared" si="2"/>
        <v>0</v>
      </c>
      <c r="E19" s="9">
        <v>0</v>
      </c>
      <c r="F19" s="10">
        <f t="shared" si="3"/>
        <v>0</v>
      </c>
      <c r="G19" s="11">
        <v>19</v>
      </c>
      <c r="H19" s="10">
        <f t="shared" si="4"/>
        <v>0.0407725321888412</v>
      </c>
      <c r="I19" s="9">
        <v>2128</v>
      </c>
      <c r="J19" s="10">
        <f t="shared" si="5"/>
        <v>0.0407725321888412</v>
      </c>
    </row>
    <row r="20" spans="2:10" ht="15">
      <c r="B20" t="s">
        <v>12</v>
      </c>
      <c r="C20">
        <f>SUM(C14:C19)</f>
        <v>167</v>
      </c>
      <c r="D20" s="2">
        <f t="shared" si="2"/>
        <v>0.3583690987124464</v>
      </c>
      <c r="E20">
        <f>SUM(E14:E19)</f>
        <v>18704</v>
      </c>
      <c r="F20" s="2">
        <f t="shared" si="3"/>
        <v>0.3583690987124464</v>
      </c>
      <c r="G20" s="6">
        <f>SUM(G14:G19)</f>
        <v>299</v>
      </c>
      <c r="H20" s="8">
        <f t="shared" si="4"/>
        <v>0.6416309012875536</v>
      </c>
      <c r="I20" s="7">
        <f>SUM(I14:I19)</f>
        <v>33488</v>
      </c>
      <c r="J20" s="8">
        <f t="shared" si="5"/>
        <v>0.6416309012875536</v>
      </c>
    </row>
    <row r="22" spans="1:10" ht="15">
      <c r="A22" s="33" t="s">
        <v>35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">
      <c r="A23" s="18"/>
      <c r="B23" s="18"/>
      <c r="C23" s="31" t="s">
        <v>27</v>
      </c>
      <c r="D23" s="31"/>
      <c r="E23" s="31"/>
      <c r="F23" s="31"/>
      <c r="G23" s="32" t="s">
        <v>28</v>
      </c>
      <c r="H23" s="31"/>
      <c r="I23" s="31"/>
      <c r="J23" s="31"/>
    </row>
    <row r="24" spans="1:10" ht="15">
      <c r="A24" s="18" t="s">
        <v>9</v>
      </c>
      <c r="B24" s="18" t="s">
        <v>26</v>
      </c>
      <c r="C24" s="18" t="s">
        <v>13</v>
      </c>
      <c r="D24" s="18" t="s">
        <v>14</v>
      </c>
      <c r="E24" s="18" t="s">
        <v>16</v>
      </c>
      <c r="F24" s="18" t="s">
        <v>15</v>
      </c>
      <c r="G24" s="21" t="s">
        <v>13</v>
      </c>
      <c r="H24" s="18" t="s">
        <v>14</v>
      </c>
      <c r="I24" s="18" t="s">
        <v>16</v>
      </c>
      <c r="J24" s="18" t="s">
        <v>15</v>
      </c>
    </row>
    <row r="25" spans="1:10" ht="15">
      <c r="A25" t="s">
        <v>29</v>
      </c>
      <c r="B25" s="20" t="s">
        <v>68</v>
      </c>
      <c r="C25">
        <v>61</v>
      </c>
      <c r="D25" s="2">
        <f aca="true" t="shared" si="6" ref="D25:D31">C25/$C$9</f>
        <v>0.13090128755364808</v>
      </c>
      <c r="E25">
        <v>6832</v>
      </c>
      <c r="F25" s="2">
        <f aca="true" t="shared" si="7" ref="F25:F31">E25/$E$9</f>
        <v>0.13090128755364808</v>
      </c>
      <c r="G25" s="6">
        <v>14</v>
      </c>
      <c r="H25" s="8">
        <f aca="true" t="shared" si="8" ref="H25:H31">G25/$C$9</f>
        <v>0.030042918454935622</v>
      </c>
      <c r="I25" s="7">
        <v>1568</v>
      </c>
      <c r="J25" s="8">
        <f aca="true" t="shared" si="9" ref="J25:J31">I25/$E$9</f>
        <v>0.030042918454935622</v>
      </c>
    </row>
    <row r="26" spans="2:10" ht="15">
      <c r="B26" s="20" t="s">
        <v>69</v>
      </c>
      <c r="C26">
        <v>16</v>
      </c>
      <c r="D26" s="2">
        <f t="shared" si="6"/>
        <v>0.034334763948497854</v>
      </c>
      <c r="E26">
        <v>1792</v>
      </c>
      <c r="F26" s="2">
        <f t="shared" si="7"/>
        <v>0.034334763948497854</v>
      </c>
      <c r="G26" s="6">
        <v>35</v>
      </c>
      <c r="H26" s="8">
        <f t="shared" si="8"/>
        <v>0.07510729613733906</v>
      </c>
      <c r="I26" s="7">
        <v>3920</v>
      </c>
      <c r="J26" s="8">
        <f t="shared" si="9"/>
        <v>0.07510729613733906</v>
      </c>
    </row>
    <row r="27" spans="2:10" ht="15">
      <c r="B27" s="20" t="s">
        <v>70</v>
      </c>
      <c r="C27">
        <v>12</v>
      </c>
      <c r="D27" s="2">
        <f t="shared" si="6"/>
        <v>0.02575107296137339</v>
      </c>
      <c r="E27">
        <v>1344</v>
      </c>
      <c r="F27" s="2">
        <f t="shared" si="7"/>
        <v>0.02575107296137339</v>
      </c>
      <c r="G27" s="6">
        <v>42</v>
      </c>
      <c r="H27" s="8">
        <f t="shared" si="8"/>
        <v>0.09012875536480687</v>
      </c>
      <c r="I27" s="7">
        <v>4704</v>
      </c>
      <c r="J27" s="8">
        <f t="shared" si="9"/>
        <v>0.09012875536480687</v>
      </c>
    </row>
    <row r="28" spans="2:10" ht="15">
      <c r="B28" s="20" t="s">
        <v>71</v>
      </c>
      <c r="C28">
        <v>1</v>
      </c>
      <c r="D28" s="2">
        <f t="shared" si="6"/>
        <v>0.002145922746781116</v>
      </c>
      <c r="E28">
        <v>112</v>
      </c>
      <c r="F28" s="2">
        <f t="shared" si="7"/>
        <v>0.002145922746781116</v>
      </c>
      <c r="G28" s="6">
        <v>58</v>
      </c>
      <c r="H28" s="8">
        <f t="shared" si="8"/>
        <v>0.12446351931330472</v>
      </c>
      <c r="I28" s="12">
        <v>6496</v>
      </c>
      <c r="J28" s="8">
        <f t="shared" si="9"/>
        <v>0.12446351931330472</v>
      </c>
    </row>
    <row r="29" spans="2:10" ht="15">
      <c r="B29" s="20" t="s">
        <v>72</v>
      </c>
      <c r="C29">
        <v>0</v>
      </c>
      <c r="D29" s="2">
        <f t="shared" si="6"/>
        <v>0</v>
      </c>
      <c r="E29">
        <v>0</v>
      </c>
      <c r="F29" s="2">
        <f t="shared" si="7"/>
        <v>0</v>
      </c>
      <c r="G29" s="6">
        <v>24</v>
      </c>
      <c r="H29" s="8">
        <f t="shared" si="8"/>
        <v>0.05150214592274678</v>
      </c>
      <c r="I29" s="12">
        <v>2688</v>
      </c>
      <c r="J29" s="8">
        <f t="shared" si="9"/>
        <v>0.05150214592274678</v>
      </c>
    </row>
    <row r="30" spans="2:10" ht="15">
      <c r="B30" t="s">
        <v>103</v>
      </c>
      <c r="C30" s="9">
        <v>0</v>
      </c>
      <c r="D30" s="10">
        <f t="shared" si="6"/>
        <v>0</v>
      </c>
      <c r="E30" s="9">
        <v>0</v>
      </c>
      <c r="F30" s="10">
        <f t="shared" si="7"/>
        <v>0</v>
      </c>
      <c r="G30" s="11">
        <v>2</v>
      </c>
      <c r="H30" s="10">
        <f t="shared" si="8"/>
        <v>0.004291845493562232</v>
      </c>
      <c r="I30" s="9">
        <v>224</v>
      </c>
      <c r="J30" s="10">
        <f t="shared" si="9"/>
        <v>0.004291845493562232</v>
      </c>
    </row>
    <row r="31" spans="2:10" ht="15">
      <c r="B31" t="s">
        <v>12</v>
      </c>
      <c r="C31">
        <f>SUM(C25:C30)</f>
        <v>90</v>
      </c>
      <c r="D31" s="2">
        <f t="shared" si="6"/>
        <v>0.19313304721030042</v>
      </c>
      <c r="E31">
        <f>SUM(E25:E30)</f>
        <v>10080</v>
      </c>
      <c r="F31" s="2">
        <f t="shared" si="7"/>
        <v>0.19313304721030042</v>
      </c>
      <c r="G31" s="6">
        <f>SUM(G25:G30)</f>
        <v>175</v>
      </c>
      <c r="H31" s="8">
        <f t="shared" si="8"/>
        <v>0.37553648068669526</v>
      </c>
      <c r="I31" s="7">
        <f>SUM(I25:I30)</f>
        <v>19600</v>
      </c>
      <c r="J31" s="8">
        <f t="shared" si="9"/>
        <v>0.37553648068669526</v>
      </c>
    </row>
    <row r="33" spans="1:10" ht="15">
      <c r="A33" t="s">
        <v>30</v>
      </c>
      <c r="B33" s="20" t="s">
        <v>68</v>
      </c>
      <c r="C33">
        <v>39</v>
      </c>
      <c r="D33" s="2">
        <f aca="true" t="shared" si="10" ref="D33:D39">C33/$C$9</f>
        <v>0.08369098712446352</v>
      </c>
      <c r="E33">
        <v>4368</v>
      </c>
      <c r="F33" s="2">
        <f aca="true" t="shared" si="11" ref="F33:F39">E33/$E$9</f>
        <v>0.08369098712446352</v>
      </c>
      <c r="G33" s="6">
        <v>4</v>
      </c>
      <c r="H33" s="8">
        <f aca="true" t="shared" si="12" ref="H33:H39">G33/$C$9</f>
        <v>0.008583690987124463</v>
      </c>
      <c r="I33" s="7">
        <v>448</v>
      </c>
      <c r="J33" s="8">
        <f aca="true" t="shared" si="13" ref="J33:J39">I33/$E$9</f>
        <v>0.008583690987124463</v>
      </c>
    </row>
    <row r="34" spans="2:10" ht="15">
      <c r="B34" s="20" t="s">
        <v>69</v>
      </c>
      <c r="C34">
        <v>19</v>
      </c>
      <c r="D34" s="2">
        <f t="shared" si="10"/>
        <v>0.0407725321888412</v>
      </c>
      <c r="E34">
        <v>2128</v>
      </c>
      <c r="F34" s="2">
        <f t="shared" si="11"/>
        <v>0.0407725321888412</v>
      </c>
      <c r="G34" s="6">
        <v>13</v>
      </c>
      <c r="H34" s="8">
        <f t="shared" si="12"/>
        <v>0.027896995708154508</v>
      </c>
      <c r="I34" s="12">
        <v>1456</v>
      </c>
      <c r="J34" s="8">
        <f t="shared" si="13"/>
        <v>0.027896995708154508</v>
      </c>
    </row>
    <row r="35" spans="2:10" ht="15">
      <c r="B35" s="20" t="s">
        <v>70</v>
      </c>
      <c r="C35">
        <v>10</v>
      </c>
      <c r="D35" s="2">
        <f t="shared" si="10"/>
        <v>0.02145922746781116</v>
      </c>
      <c r="E35">
        <v>1120</v>
      </c>
      <c r="F35" s="2">
        <f t="shared" si="11"/>
        <v>0.02145922746781116</v>
      </c>
      <c r="G35" s="6">
        <v>24</v>
      </c>
      <c r="H35" s="8">
        <f t="shared" si="12"/>
        <v>0.05150214592274678</v>
      </c>
      <c r="I35" s="12">
        <v>2688</v>
      </c>
      <c r="J35" s="8">
        <f t="shared" si="13"/>
        <v>0.05150214592274678</v>
      </c>
    </row>
    <row r="36" spans="2:10" ht="15">
      <c r="B36" s="20" t="s">
        <v>71</v>
      </c>
      <c r="C36">
        <v>3</v>
      </c>
      <c r="D36" s="2">
        <f t="shared" si="10"/>
        <v>0.006437768240343348</v>
      </c>
      <c r="E36">
        <v>336</v>
      </c>
      <c r="F36" s="2">
        <f t="shared" si="11"/>
        <v>0.006437768240343348</v>
      </c>
      <c r="G36" s="6">
        <v>28</v>
      </c>
      <c r="H36" s="8">
        <f t="shared" si="12"/>
        <v>0.060085836909871244</v>
      </c>
      <c r="I36" s="12">
        <v>3136</v>
      </c>
      <c r="J36" s="8">
        <f t="shared" si="13"/>
        <v>0.060085836909871244</v>
      </c>
    </row>
    <row r="37" spans="2:10" ht="15">
      <c r="B37" s="20" t="s">
        <v>72</v>
      </c>
      <c r="C37">
        <v>6</v>
      </c>
      <c r="D37" s="2">
        <f t="shared" si="10"/>
        <v>0.012875536480686695</v>
      </c>
      <c r="E37">
        <v>672</v>
      </c>
      <c r="F37" s="2">
        <f t="shared" si="11"/>
        <v>0.012875536480686695</v>
      </c>
      <c r="G37" s="6">
        <v>38</v>
      </c>
      <c r="H37" s="8">
        <f t="shared" si="12"/>
        <v>0.0815450643776824</v>
      </c>
      <c r="I37" s="12">
        <v>4256</v>
      </c>
      <c r="J37" s="8">
        <f t="shared" si="13"/>
        <v>0.0815450643776824</v>
      </c>
    </row>
    <row r="38" spans="2:10" ht="15">
      <c r="B38" t="s">
        <v>103</v>
      </c>
      <c r="C38" s="9">
        <v>0</v>
      </c>
      <c r="D38" s="10">
        <f t="shared" si="10"/>
        <v>0</v>
      </c>
      <c r="E38" s="9">
        <v>0</v>
      </c>
      <c r="F38" s="10">
        <f t="shared" si="11"/>
        <v>0</v>
      </c>
      <c r="G38" s="11">
        <v>17</v>
      </c>
      <c r="H38" s="10">
        <f t="shared" si="12"/>
        <v>0.03648068669527897</v>
      </c>
      <c r="I38" s="9">
        <v>1904</v>
      </c>
      <c r="J38" s="10">
        <f t="shared" si="13"/>
        <v>0.03648068669527897</v>
      </c>
    </row>
    <row r="39" spans="2:10" ht="15">
      <c r="B39" t="s">
        <v>12</v>
      </c>
      <c r="C39">
        <f>SUM(C33:C38)</f>
        <v>77</v>
      </c>
      <c r="D39" s="2">
        <f t="shared" si="10"/>
        <v>0.16523605150214593</v>
      </c>
      <c r="E39">
        <f>SUM(E33:E38)</f>
        <v>8624</v>
      </c>
      <c r="F39" s="2">
        <f t="shared" si="11"/>
        <v>0.16523605150214593</v>
      </c>
      <c r="G39" s="6">
        <f>SUM(G33:G38)</f>
        <v>124</v>
      </c>
      <c r="H39" s="8">
        <f t="shared" si="12"/>
        <v>0.26609442060085836</v>
      </c>
      <c r="I39" s="7">
        <f>SUM(I33:I38)</f>
        <v>13888</v>
      </c>
      <c r="J39" s="8">
        <f t="shared" si="13"/>
        <v>0.26609442060085836</v>
      </c>
    </row>
  </sheetData>
  <sheetProtection/>
  <mergeCells count="7">
    <mergeCell ref="C23:F23"/>
    <mergeCell ref="G23:J23"/>
    <mergeCell ref="A22:J22"/>
    <mergeCell ref="B1:F1"/>
    <mergeCell ref="C12:F12"/>
    <mergeCell ref="G12:J12"/>
    <mergeCell ref="B11:J11"/>
  </mergeCells>
  <printOptions/>
  <pageMargins left="0" right="0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66.28125" style="0" customWidth="1"/>
    <col min="4" max="4" width="11.421875" style="0" customWidth="1"/>
    <col min="5" max="6" width="12.57421875" style="0" customWidth="1"/>
    <col min="7" max="7" width="13.00390625" style="0" customWidth="1"/>
  </cols>
  <sheetData>
    <row r="1" spans="1:5" ht="15">
      <c r="A1" s="29" t="s">
        <v>108</v>
      </c>
      <c r="B1" s="29"/>
      <c r="C1" s="29"/>
      <c r="D1" s="29"/>
      <c r="E1" s="29"/>
    </row>
    <row r="2" spans="1:7" ht="15">
      <c r="A2" s="16" t="s">
        <v>52</v>
      </c>
      <c r="B2" s="17" t="s">
        <v>13</v>
      </c>
      <c r="C2" s="17" t="s">
        <v>51</v>
      </c>
      <c r="D2" s="17" t="s">
        <v>107</v>
      </c>
      <c r="E2" s="17" t="s">
        <v>106</v>
      </c>
      <c r="F2" s="17" t="s">
        <v>104</v>
      </c>
      <c r="G2" s="17" t="s">
        <v>105</v>
      </c>
    </row>
    <row r="3" spans="1:7" ht="15">
      <c r="A3" t="s">
        <v>36</v>
      </c>
      <c r="B3" s="1">
        <v>2</v>
      </c>
      <c r="C3" s="5">
        <f>B3/$B$18</f>
        <v>0.004291845493562232</v>
      </c>
      <c r="D3" s="1">
        <v>568</v>
      </c>
      <c r="E3" s="5">
        <f>D3/$D$18</f>
        <v>0.010882893930104231</v>
      </c>
      <c r="F3" s="1">
        <v>616</v>
      </c>
      <c r="G3" s="5">
        <f>F3/$D$18</f>
        <v>0.011802575107296138</v>
      </c>
    </row>
    <row r="4" spans="1:7" ht="15">
      <c r="A4" t="s">
        <v>37</v>
      </c>
      <c r="B4" s="1">
        <v>33</v>
      </c>
      <c r="C4" s="5">
        <f aca="true" t="shared" si="0" ref="C4:C18">B4/$B$18</f>
        <v>0.07081545064377683</v>
      </c>
      <c r="D4" s="1">
        <v>1336</v>
      </c>
      <c r="E4" s="5">
        <f aca="true" t="shared" si="1" ref="E4:E18">D4/$D$18</f>
        <v>0.02559779276517474</v>
      </c>
      <c r="F4" s="1">
        <v>1416</v>
      </c>
      <c r="G4" s="5">
        <f aca="true" t="shared" si="2" ref="G4:G18">F4/$D$18</f>
        <v>0.027130594727161252</v>
      </c>
    </row>
    <row r="5" spans="1:7" ht="15">
      <c r="A5" t="s">
        <v>38</v>
      </c>
      <c r="B5" s="1">
        <v>25</v>
      </c>
      <c r="C5" s="5">
        <f t="shared" si="0"/>
        <v>0.0536480686695279</v>
      </c>
      <c r="D5" s="1">
        <v>3597</v>
      </c>
      <c r="E5" s="5">
        <f t="shared" si="1"/>
        <v>0.06891860821581852</v>
      </c>
      <c r="F5" s="1">
        <v>3633</v>
      </c>
      <c r="G5" s="5">
        <f t="shared" si="2"/>
        <v>0.06960836909871244</v>
      </c>
    </row>
    <row r="6" spans="1:7" ht="15">
      <c r="A6" t="s">
        <v>39</v>
      </c>
      <c r="B6" s="1">
        <v>17</v>
      </c>
      <c r="C6" s="5">
        <f t="shared" si="0"/>
        <v>0.03648068669527897</v>
      </c>
      <c r="D6" s="1">
        <v>1186</v>
      </c>
      <c r="E6" s="5">
        <f t="shared" si="1"/>
        <v>0.022723789086450032</v>
      </c>
      <c r="F6" s="1">
        <v>1222</v>
      </c>
      <c r="G6" s="5">
        <f t="shared" si="2"/>
        <v>0.02341354996934396</v>
      </c>
    </row>
    <row r="7" spans="1:7" ht="15">
      <c r="A7" t="s">
        <v>40</v>
      </c>
      <c r="B7" s="1">
        <v>30</v>
      </c>
      <c r="C7" s="5">
        <f t="shared" si="0"/>
        <v>0.06437768240343347</v>
      </c>
      <c r="D7" s="1">
        <v>2479</v>
      </c>
      <c r="E7" s="5">
        <f t="shared" si="1"/>
        <v>0.04749770079705702</v>
      </c>
      <c r="F7" s="1">
        <v>2424</v>
      </c>
      <c r="G7" s="5">
        <f t="shared" si="2"/>
        <v>0.04644389944819129</v>
      </c>
    </row>
    <row r="8" spans="1:7" ht="15">
      <c r="A8" t="s">
        <v>41</v>
      </c>
      <c r="B8" s="1">
        <v>71</v>
      </c>
      <c r="C8" s="5">
        <f t="shared" si="0"/>
        <v>0.15236051502145923</v>
      </c>
      <c r="D8" s="1">
        <v>8799</v>
      </c>
      <c r="E8" s="5">
        <f t="shared" si="1"/>
        <v>0.16858905579399142</v>
      </c>
      <c r="F8" s="1">
        <v>8844</v>
      </c>
      <c r="G8" s="5">
        <f t="shared" si="2"/>
        <v>0.16945125689760882</v>
      </c>
    </row>
    <row r="9" spans="1:7" ht="15">
      <c r="A9" t="s">
        <v>42</v>
      </c>
      <c r="B9" s="1">
        <v>7</v>
      </c>
      <c r="C9" s="5">
        <f t="shared" si="0"/>
        <v>0.015021459227467811</v>
      </c>
      <c r="D9" s="1">
        <v>776</v>
      </c>
      <c r="E9" s="5">
        <f t="shared" si="1"/>
        <v>0.01486817903126916</v>
      </c>
      <c r="F9" s="1">
        <v>787</v>
      </c>
      <c r="G9" s="5">
        <f t="shared" si="2"/>
        <v>0.015078939301042305</v>
      </c>
    </row>
    <row r="10" spans="1:7" ht="15">
      <c r="A10" t="s">
        <v>43</v>
      </c>
      <c r="B10" s="1">
        <v>7</v>
      </c>
      <c r="C10" s="5">
        <f t="shared" si="0"/>
        <v>0.015021459227467811</v>
      </c>
      <c r="D10" s="1">
        <v>1545</v>
      </c>
      <c r="E10" s="5">
        <f t="shared" si="1"/>
        <v>0.0296022378908645</v>
      </c>
      <c r="F10" s="1">
        <v>1591</v>
      </c>
      <c r="G10" s="5">
        <f t="shared" si="2"/>
        <v>0.030483599019006744</v>
      </c>
    </row>
    <row r="11" spans="1:7" ht="15">
      <c r="A11" t="s">
        <v>44</v>
      </c>
      <c r="B11" s="1">
        <v>46</v>
      </c>
      <c r="C11" s="5">
        <f t="shared" si="0"/>
        <v>0.09871244635193133</v>
      </c>
      <c r="D11" s="1">
        <v>3543</v>
      </c>
      <c r="E11" s="5">
        <f t="shared" si="1"/>
        <v>0.06788396689147762</v>
      </c>
      <c r="F11" s="1">
        <v>3521</v>
      </c>
      <c r="G11" s="5">
        <f t="shared" si="2"/>
        <v>0.06746244635193133</v>
      </c>
    </row>
    <row r="12" spans="1:7" ht="15">
      <c r="A12" t="s">
        <v>45</v>
      </c>
      <c r="B12" s="1">
        <v>17</v>
      </c>
      <c r="C12" s="5">
        <f t="shared" si="0"/>
        <v>0.03648068669527897</v>
      </c>
      <c r="D12" s="1">
        <v>4836</v>
      </c>
      <c r="E12" s="5">
        <f t="shared" si="1"/>
        <v>0.09265787860208462</v>
      </c>
      <c r="F12" s="1">
        <v>4820</v>
      </c>
      <c r="G12" s="5">
        <f t="shared" si="2"/>
        <v>0.09235131820968731</v>
      </c>
    </row>
    <row r="13" spans="1:7" ht="15">
      <c r="A13" t="s">
        <v>46</v>
      </c>
      <c r="B13" s="1">
        <v>76</v>
      </c>
      <c r="C13" s="5">
        <f t="shared" si="0"/>
        <v>0.1630901287553648</v>
      </c>
      <c r="D13" s="1">
        <v>6144</v>
      </c>
      <c r="E13" s="5">
        <f t="shared" si="1"/>
        <v>0.11771919068056406</v>
      </c>
      <c r="F13" s="1">
        <v>6165</v>
      </c>
      <c r="G13" s="5">
        <f t="shared" si="2"/>
        <v>0.11812155119558553</v>
      </c>
    </row>
    <row r="14" spans="1:7" ht="15">
      <c r="A14" t="s">
        <v>47</v>
      </c>
      <c r="B14" s="1">
        <v>108</v>
      </c>
      <c r="C14" s="5">
        <f t="shared" si="0"/>
        <v>0.2317596566523605</v>
      </c>
      <c r="D14" s="1">
        <v>13049</v>
      </c>
      <c r="E14" s="5">
        <f t="shared" si="1"/>
        <v>0.25001916002452484</v>
      </c>
      <c r="F14" s="1">
        <v>12904</v>
      </c>
      <c r="G14" s="5">
        <f t="shared" si="2"/>
        <v>0.24724095646842428</v>
      </c>
    </row>
    <row r="15" spans="1:7" ht="15">
      <c r="A15" t="s">
        <v>48</v>
      </c>
      <c r="B15" s="1">
        <v>15</v>
      </c>
      <c r="C15" s="5">
        <f t="shared" si="0"/>
        <v>0.032188841201716736</v>
      </c>
      <c r="D15" s="1">
        <v>1547</v>
      </c>
      <c r="E15" s="5">
        <f t="shared" si="1"/>
        <v>0.029640557939914162</v>
      </c>
      <c r="F15" s="1">
        <v>1486</v>
      </c>
      <c r="G15" s="5">
        <f t="shared" si="2"/>
        <v>0.02847179644389945</v>
      </c>
    </row>
    <row r="16" spans="1:7" ht="15">
      <c r="A16" t="s">
        <v>49</v>
      </c>
      <c r="B16" s="1">
        <v>10</v>
      </c>
      <c r="C16" s="5">
        <f t="shared" si="0"/>
        <v>0.02145922746781116</v>
      </c>
      <c r="D16" s="1">
        <v>2711</v>
      </c>
      <c r="E16" s="5">
        <f t="shared" si="1"/>
        <v>0.0519428264868179</v>
      </c>
      <c r="F16" s="1">
        <v>2671</v>
      </c>
      <c r="G16" s="5">
        <f t="shared" si="2"/>
        <v>0.05117642550582465</v>
      </c>
    </row>
    <row r="17" spans="1:7" ht="15">
      <c r="A17" t="s">
        <v>50</v>
      </c>
      <c r="B17" s="1">
        <v>2</v>
      </c>
      <c r="C17" s="5">
        <f t="shared" si="0"/>
        <v>0.004291845493562232</v>
      </c>
      <c r="D17" s="1">
        <v>76</v>
      </c>
      <c r="E17" s="5">
        <f t="shared" si="1"/>
        <v>0.0014561618638871858</v>
      </c>
      <c r="F17" s="1">
        <v>92</v>
      </c>
      <c r="G17" s="5">
        <f t="shared" si="2"/>
        <v>0.001762722256284488</v>
      </c>
    </row>
    <row r="18" spans="1:7" ht="15">
      <c r="A18" s="13" t="s">
        <v>12</v>
      </c>
      <c r="B18" s="14">
        <f>SUM(B3:B17)</f>
        <v>466</v>
      </c>
      <c r="C18" s="15">
        <f t="shared" si="0"/>
        <v>1</v>
      </c>
      <c r="D18" s="14">
        <f>SUM(D3:D17)</f>
        <v>52192</v>
      </c>
      <c r="E18" s="15">
        <f t="shared" si="1"/>
        <v>1</v>
      </c>
      <c r="F18" s="14">
        <f>SUM(F3:F17)</f>
        <v>52192</v>
      </c>
      <c r="G18" s="15">
        <f t="shared" si="2"/>
        <v>1</v>
      </c>
    </row>
    <row r="21" spans="1:5" ht="15">
      <c r="A21" s="23"/>
      <c r="B21" s="23"/>
      <c r="C21" s="23"/>
      <c r="D21" s="23"/>
      <c r="E21" s="23"/>
    </row>
  </sheetData>
  <sheetProtection/>
  <mergeCells count="1">
    <mergeCell ref="A1:E1"/>
  </mergeCells>
  <printOptions/>
  <pageMargins left="0" right="0" top="0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7" sqref="F37"/>
    </sheetView>
  </sheetViews>
  <sheetFormatPr defaultColWidth="9.140625" defaultRowHeight="15"/>
  <cols>
    <col min="2" max="2" width="17.57421875" style="0" customWidth="1"/>
    <col min="3" max="3" width="18.8515625" style="0" customWidth="1"/>
    <col min="4" max="4" width="18.57421875" style="0" customWidth="1"/>
    <col min="5" max="5" width="18.8515625" style="0" customWidth="1"/>
    <col min="6" max="6" width="13.421875" style="0" customWidth="1"/>
  </cols>
  <sheetData>
    <row r="1" spans="1:6" ht="15">
      <c r="A1" s="33" t="s">
        <v>67</v>
      </c>
      <c r="B1" s="33"/>
      <c r="C1" s="33"/>
      <c r="D1" s="33"/>
      <c r="E1" s="33"/>
      <c r="F1" s="33"/>
    </row>
    <row r="2" spans="1:6" ht="15">
      <c r="A2" s="16" t="s">
        <v>0</v>
      </c>
      <c r="B2" s="16" t="s">
        <v>55</v>
      </c>
      <c r="C2" s="16" t="s">
        <v>56</v>
      </c>
      <c r="D2" s="16" t="s">
        <v>57</v>
      </c>
      <c r="E2" s="16" t="s">
        <v>58</v>
      </c>
      <c r="F2" s="27" t="s">
        <v>102</v>
      </c>
    </row>
    <row r="3" spans="1:13" ht="15">
      <c r="A3" t="s">
        <v>1</v>
      </c>
      <c r="B3">
        <v>6</v>
      </c>
      <c r="C3">
        <v>3</v>
      </c>
      <c r="D3">
        <v>3</v>
      </c>
      <c r="E3">
        <v>5</v>
      </c>
      <c r="F3" s="2">
        <f>1-(E3/B3)</f>
        <v>0.16666666666666663</v>
      </c>
      <c r="M3" s="2">
        <f>31/47</f>
        <v>0.6595744680851063</v>
      </c>
    </row>
    <row r="4" spans="1:6" ht="15">
      <c r="A4" t="s">
        <v>2</v>
      </c>
      <c r="B4">
        <v>41</v>
      </c>
      <c r="C4">
        <v>19</v>
      </c>
      <c r="D4">
        <v>21</v>
      </c>
      <c r="E4">
        <v>26</v>
      </c>
      <c r="F4" s="2">
        <f>1-(E4/B4)</f>
        <v>0.36585365853658536</v>
      </c>
    </row>
    <row r="5" spans="1:6" ht="15">
      <c r="A5" t="s">
        <v>3</v>
      </c>
      <c r="B5">
        <v>155</v>
      </c>
      <c r="C5">
        <v>98</v>
      </c>
      <c r="D5">
        <v>111</v>
      </c>
      <c r="E5" s="24">
        <v>50</v>
      </c>
      <c r="F5" s="2">
        <f>1-(D5/B5)</f>
        <v>0.28387096774193543</v>
      </c>
    </row>
    <row r="6" spans="1:6" ht="15">
      <c r="A6" t="s">
        <v>4</v>
      </c>
      <c r="B6">
        <v>180</v>
      </c>
      <c r="C6">
        <v>139</v>
      </c>
      <c r="D6" s="24">
        <v>77</v>
      </c>
      <c r="E6" s="25" t="s">
        <v>53</v>
      </c>
      <c r="F6" s="2">
        <f>1-(C6/B6)</f>
        <v>0.22777777777777775</v>
      </c>
    </row>
    <row r="7" spans="1:6" ht="15">
      <c r="A7" t="s">
        <v>5</v>
      </c>
      <c r="B7">
        <v>78</v>
      </c>
      <c r="C7" s="24">
        <v>37</v>
      </c>
      <c r="D7" s="25" t="s">
        <v>53</v>
      </c>
      <c r="E7" s="25" t="s">
        <v>53</v>
      </c>
      <c r="F7" s="2">
        <v>0</v>
      </c>
    </row>
    <row r="8" spans="1:6" ht="15">
      <c r="A8" t="s">
        <v>6</v>
      </c>
      <c r="B8">
        <v>6</v>
      </c>
      <c r="C8" s="25" t="s">
        <v>53</v>
      </c>
      <c r="D8" s="25" t="s">
        <v>53</v>
      </c>
      <c r="E8" s="25" t="s">
        <v>53</v>
      </c>
      <c r="F8" s="2">
        <v>0</v>
      </c>
    </row>
    <row r="9" spans="1:6" ht="15">
      <c r="A9" s="13" t="s">
        <v>54</v>
      </c>
      <c r="B9" s="13">
        <f>SUM(B3:B8)</f>
        <v>466</v>
      </c>
      <c r="C9" s="13">
        <f>SUM(C3:C7)</f>
        <v>296</v>
      </c>
      <c r="D9" s="13">
        <f>SUM(D3:D6)</f>
        <v>212</v>
      </c>
      <c r="E9" s="13">
        <f>SUM(E3:E5)</f>
        <v>81</v>
      </c>
      <c r="F9" s="4"/>
    </row>
    <row r="10" ht="15">
      <c r="F10" s="2"/>
    </row>
    <row r="11" spans="1:6" ht="15">
      <c r="A11" s="22" t="s">
        <v>0</v>
      </c>
      <c r="B11" s="22" t="s">
        <v>59</v>
      </c>
      <c r="C11" s="22" t="s">
        <v>60</v>
      </c>
      <c r="D11" s="22" t="s">
        <v>62</v>
      </c>
      <c r="E11" s="22" t="s">
        <v>61</v>
      </c>
      <c r="F11" s="28" t="s">
        <v>102</v>
      </c>
    </row>
    <row r="12" spans="1:13" ht="15">
      <c r="A12" t="s">
        <v>1</v>
      </c>
      <c r="B12">
        <v>672</v>
      </c>
      <c r="C12">
        <v>527</v>
      </c>
      <c r="D12">
        <v>465</v>
      </c>
      <c r="E12">
        <v>439</v>
      </c>
      <c r="F12" s="2">
        <f>1-(E12/B12)</f>
        <v>0.34672619047619047</v>
      </c>
      <c r="K12">
        <f>B12+B13</f>
        <v>5264</v>
      </c>
      <c r="L12">
        <f>E12+E13</f>
        <v>3227</v>
      </c>
      <c r="M12">
        <f>L12/K12</f>
        <v>0.613031914893617</v>
      </c>
    </row>
    <row r="13" spans="1:6" ht="15">
      <c r="A13" t="s">
        <v>2</v>
      </c>
      <c r="B13">
        <v>4592</v>
      </c>
      <c r="C13">
        <v>3408</v>
      </c>
      <c r="D13">
        <v>2976</v>
      </c>
      <c r="E13">
        <v>2788</v>
      </c>
      <c r="F13" s="2">
        <f>1-(E13/B13)</f>
        <v>0.3928571428571429</v>
      </c>
    </row>
    <row r="14" spans="1:6" ht="15">
      <c r="A14" t="s">
        <v>3</v>
      </c>
      <c r="B14">
        <v>17360</v>
      </c>
      <c r="C14">
        <v>13099</v>
      </c>
      <c r="D14">
        <v>11885</v>
      </c>
      <c r="E14" s="24">
        <v>5395</v>
      </c>
      <c r="F14" s="2">
        <f>1-(D14/B14)</f>
        <v>0.31538018433179726</v>
      </c>
    </row>
    <row r="15" spans="1:6" ht="15">
      <c r="A15" t="s">
        <v>4</v>
      </c>
      <c r="B15">
        <v>20160</v>
      </c>
      <c r="C15">
        <v>14860</v>
      </c>
      <c r="D15" s="24">
        <v>7332</v>
      </c>
      <c r="E15" s="25" t="s">
        <v>53</v>
      </c>
      <c r="F15" s="2">
        <f>1-(C15/B15)</f>
        <v>0.26289682539682535</v>
      </c>
    </row>
    <row r="16" spans="1:6" ht="15">
      <c r="A16" t="s">
        <v>5</v>
      </c>
      <c r="B16">
        <v>8736</v>
      </c>
      <c r="C16" s="24">
        <v>3893</v>
      </c>
      <c r="D16" s="25" t="s">
        <v>53</v>
      </c>
      <c r="E16" s="25" t="s">
        <v>53</v>
      </c>
      <c r="F16" s="2">
        <v>0</v>
      </c>
    </row>
    <row r="17" spans="1:6" ht="15">
      <c r="A17" t="s">
        <v>6</v>
      </c>
      <c r="B17">
        <v>672</v>
      </c>
      <c r="C17" s="25" t="s">
        <v>53</v>
      </c>
      <c r="D17" s="25" t="s">
        <v>53</v>
      </c>
      <c r="E17" s="25" t="s">
        <v>53</v>
      </c>
      <c r="F17" s="2">
        <v>0</v>
      </c>
    </row>
    <row r="18" spans="1:6" ht="15">
      <c r="A18" s="13" t="s">
        <v>54</v>
      </c>
      <c r="B18" s="13">
        <f>SUM(B12:B17)</f>
        <v>52192</v>
      </c>
      <c r="C18" s="13">
        <f>SUM(C12:C17)</f>
        <v>35787</v>
      </c>
      <c r="D18" s="13">
        <f>SUM(D12:D17)</f>
        <v>22658</v>
      </c>
      <c r="E18" s="13">
        <f>SUM(E12:E17)</f>
        <v>8622</v>
      </c>
      <c r="F18" s="4"/>
    </row>
    <row r="19" ht="15">
      <c r="F19" s="2"/>
    </row>
    <row r="20" spans="1:6" ht="15">
      <c r="A20" s="22" t="s">
        <v>0</v>
      </c>
      <c r="B20" s="22" t="s">
        <v>63</v>
      </c>
      <c r="C20" s="22" t="s">
        <v>64</v>
      </c>
      <c r="D20" s="22" t="s">
        <v>65</v>
      </c>
      <c r="E20" s="22" t="s">
        <v>66</v>
      </c>
      <c r="F20" s="28" t="s">
        <v>102</v>
      </c>
    </row>
    <row r="21" spans="1:13" ht="15">
      <c r="A21" t="s">
        <v>1</v>
      </c>
      <c r="B21">
        <v>672</v>
      </c>
      <c r="C21">
        <v>537</v>
      </c>
      <c r="D21">
        <v>487</v>
      </c>
      <c r="E21">
        <v>427</v>
      </c>
      <c r="F21" s="2">
        <f>1-(E21/B21)</f>
        <v>0.36458333333333337</v>
      </c>
      <c r="K21">
        <f>B21+B22</f>
        <v>5264</v>
      </c>
      <c r="L21">
        <f>E21+E22</f>
        <v>3270</v>
      </c>
      <c r="M21">
        <f>L21/K21</f>
        <v>0.6212006079027356</v>
      </c>
    </row>
    <row r="22" spans="1:6" ht="15">
      <c r="A22" t="s">
        <v>2</v>
      </c>
      <c r="B22">
        <v>4592</v>
      </c>
      <c r="C22">
        <v>3412</v>
      </c>
      <c r="D22">
        <v>3081</v>
      </c>
      <c r="E22">
        <v>2843</v>
      </c>
      <c r="F22" s="2">
        <f>1-(E22/B22)</f>
        <v>0.3808797909407665</v>
      </c>
    </row>
    <row r="23" spans="1:6" ht="15">
      <c r="A23" t="s">
        <v>3</v>
      </c>
      <c r="B23">
        <v>17360</v>
      </c>
      <c r="C23">
        <v>13077</v>
      </c>
      <c r="D23">
        <v>11939</v>
      </c>
      <c r="E23" s="24">
        <v>5369</v>
      </c>
      <c r="F23" s="2">
        <f>1-(D23/B23)</f>
        <v>0.31226958525345627</v>
      </c>
    </row>
    <row r="24" spans="1:6" ht="15">
      <c r="A24" t="s">
        <v>4</v>
      </c>
      <c r="B24">
        <v>20160</v>
      </c>
      <c r="C24">
        <v>14851</v>
      </c>
      <c r="D24" s="24">
        <v>7330</v>
      </c>
      <c r="E24" s="25" t="s">
        <v>53</v>
      </c>
      <c r="F24" s="2">
        <f>1-(C24/B24)</f>
        <v>0.263343253968254</v>
      </c>
    </row>
    <row r="25" spans="1:6" ht="15">
      <c r="A25" t="s">
        <v>5</v>
      </c>
      <c r="B25">
        <v>8736</v>
      </c>
      <c r="C25" s="24">
        <v>3873</v>
      </c>
      <c r="D25" s="25" t="s">
        <v>53</v>
      </c>
      <c r="E25" s="25" t="s">
        <v>53</v>
      </c>
      <c r="F25" s="2">
        <v>0</v>
      </c>
    </row>
    <row r="26" spans="1:6" ht="15">
      <c r="A26" t="s">
        <v>6</v>
      </c>
      <c r="B26">
        <v>672</v>
      </c>
      <c r="C26" s="25" t="s">
        <v>53</v>
      </c>
      <c r="D26" s="25" t="s">
        <v>53</v>
      </c>
      <c r="E26" s="25" t="s">
        <v>53</v>
      </c>
      <c r="F26" s="2">
        <v>0</v>
      </c>
    </row>
    <row r="27" spans="1:6" ht="15">
      <c r="A27" s="13" t="s">
        <v>54</v>
      </c>
      <c r="B27" s="13">
        <f>SUM(B21:B26)</f>
        <v>52192</v>
      </c>
      <c r="C27" s="13">
        <f>SUM(C21:C26)</f>
        <v>35750</v>
      </c>
      <c r="D27" s="13">
        <f>SUM(D21:D26)</f>
        <v>22837</v>
      </c>
      <c r="E27" s="13">
        <f>SUM(E21:E26)</f>
        <v>8639</v>
      </c>
      <c r="F27" s="4"/>
    </row>
  </sheetData>
  <sheetProtection/>
  <mergeCells count="1">
    <mergeCell ref="A1:F1"/>
  </mergeCells>
  <printOptions/>
  <pageMargins left="0" right="0" top="0" bottom="0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2.421875" style="0" customWidth="1"/>
    <col min="3" max="3" width="14.421875" style="0" customWidth="1"/>
    <col min="4" max="4" width="17.00390625" style="0" customWidth="1"/>
    <col min="6" max="6" width="11.7109375" style="0" customWidth="1"/>
  </cols>
  <sheetData>
    <row r="1" spans="1:6" ht="15">
      <c r="A1" s="29" t="s">
        <v>98</v>
      </c>
      <c r="B1" s="29"/>
      <c r="C1" s="29"/>
      <c r="D1" s="29"/>
      <c r="E1" s="29"/>
      <c r="F1" s="29"/>
    </row>
    <row r="2" spans="1:6" ht="15">
      <c r="A2" s="26" t="s">
        <v>75</v>
      </c>
      <c r="B2" s="26" t="s">
        <v>76</v>
      </c>
      <c r="C2" s="26" t="s">
        <v>77</v>
      </c>
      <c r="D2" s="26" t="s">
        <v>78</v>
      </c>
      <c r="E2" s="26" t="s">
        <v>79</v>
      </c>
      <c r="F2" s="26" t="s">
        <v>80</v>
      </c>
    </row>
    <row r="3" spans="1:4" ht="15">
      <c r="A3" t="s">
        <v>81</v>
      </c>
      <c r="B3">
        <v>52192</v>
      </c>
      <c r="C3">
        <v>1374320379</v>
      </c>
      <c r="D3">
        <v>1374189264</v>
      </c>
    </row>
    <row r="4" spans="1:6" ht="15">
      <c r="A4" t="s">
        <v>82</v>
      </c>
      <c r="B4">
        <v>466</v>
      </c>
      <c r="C4">
        <v>12138432</v>
      </c>
      <c r="D4">
        <v>12269547</v>
      </c>
      <c r="E4">
        <v>0.3441</v>
      </c>
      <c r="F4" s="26" t="s">
        <v>83</v>
      </c>
    </row>
    <row r="6" spans="1:4" ht="15">
      <c r="A6" t="s">
        <v>84</v>
      </c>
      <c r="B6">
        <v>52192</v>
      </c>
      <c r="C6">
        <v>1374320674</v>
      </c>
      <c r="D6">
        <v>1374189264</v>
      </c>
    </row>
    <row r="7" spans="1:6" ht="15">
      <c r="A7" t="s">
        <v>82</v>
      </c>
      <c r="B7">
        <v>466</v>
      </c>
      <c r="C7">
        <v>12138137.5</v>
      </c>
      <c r="D7">
        <v>12269547</v>
      </c>
      <c r="E7">
        <v>0.3438</v>
      </c>
      <c r="F7" s="26" t="s">
        <v>83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13.421875" style="0" customWidth="1"/>
    <col min="6" max="6" width="11.57421875" style="0" customWidth="1"/>
  </cols>
  <sheetData>
    <row r="1" spans="1:8" ht="15">
      <c r="A1" s="29" t="s">
        <v>97</v>
      </c>
      <c r="B1" s="29"/>
      <c r="C1" s="29"/>
      <c r="D1" s="29"/>
      <c r="E1" s="29"/>
      <c r="F1" s="29"/>
      <c r="G1" s="29"/>
      <c r="H1" s="29"/>
    </row>
    <row r="2" spans="1:6" ht="15">
      <c r="A2" s="26" t="s">
        <v>75</v>
      </c>
      <c r="B2" s="26" t="s">
        <v>76</v>
      </c>
      <c r="C2" s="26" t="s">
        <v>85</v>
      </c>
      <c r="D2" s="26" t="s">
        <v>86</v>
      </c>
      <c r="E2" s="26" t="s">
        <v>87</v>
      </c>
      <c r="F2" s="26" t="s">
        <v>80</v>
      </c>
    </row>
    <row r="3" spans="1:4" ht="15">
      <c r="A3" t="s">
        <v>81</v>
      </c>
      <c r="B3">
        <v>52192</v>
      </c>
      <c r="C3">
        <v>15966.9</v>
      </c>
      <c r="D3">
        <v>16516.6</v>
      </c>
    </row>
    <row r="4" spans="1:4" ht="15">
      <c r="A4" t="s">
        <v>82</v>
      </c>
      <c r="B4">
        <v>466</v>
      </c>
      <c r="C4">
        <v>15518.8</v>
      </c>
      <c r="D4">
        <v>15937.6</v>
      </c>
    </row>
    <row r="5" spans="1:6" ht="15">
      <c r="A5" t="s">
        <v>88</v>
      </c>
      <c r="C5">
        <v>448.1</v>
      </c>
      <c r="D5">
        <v>16511.6</v>
      </c>
      <c r="E5">
        <v>0.6</v>
      </c>
      <c r="F5" s="26" t="s">
        <v>83</v>
      </c>
    </row>
    <row r="7" spans="1:4" ht="15">
      <c r="A7" t="s">
        <v>84</v>
      </c>
      <c r="B7">
        <v>52192</v>
      </c>
      <c r="C7">
        <v>15981.8</v>
      </c>
      <c r="D7">
        <v>16550.7</v>
      </c>
    </row>
    <row r="8" spans="1:4" ht="15">
      <c r="A8" t="s">
        <v>82</v>
      </c>
      <c r="B8">
        <v>466</v>
      </c>
      <c r="C8">
        <v>15518.8</v>
      </c>
      <c r="D8">
        <v>15937.6</v>
      </c>
    </row>
    <row r="9" spans="1:6" ht="15">
      <c r="A9" t="s">
        <v>88</v>
      </c>
      <c r="C9">
        <v>463</v>
      </c>
      <c r="D9">
        <v>16545.4</v>
      </c>
      <c r="E9">
        <v>0.62</v>
      </c>
      <c r="F9" s="26" t="s">
        <v>83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J. Halama</dc:creator>
  <cp:keywords/>
  <dc:description/>
  <cp:lastModifiedBy>Michael J. Moore</cp:lastModifiedBy>
  <cp:lastPrinted>2019-07-01T18:58:43Z</cp:lastPrinted>
  <dcterms:created xsi:type="dcterms:W3CDTF">2019-06-25T14:19:47Z</dcterms:created>
  <dcterms:modified xsi:type="dcterms:W3CDTF">2022-07-21T20:01:12Z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